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<sst xmlns="http://schemas.openxmlformats.org/spreadsheetml/2006/main" count="138" uniqueCount="72">
  <si>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</si>
  <si>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</si>
  <si>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</si>
  <si>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</si>
  <si>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</si>
  <si>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</si>
  <si>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</si>
  <si>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</si>
  <si>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</si>
  <si>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</si>
  <si>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</si>
  <si>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</si>
  <si>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</si>
  <si>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</si>
  <si>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</si>
  <si>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</si>
  <si>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</si>
  <si>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</si>
  <si>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</si>
  <si>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</si>
  <si>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SUPERIORE  "PALMIERI - RAMPONE - POLO"</t>
  </si>
  <si>
    <t>82100 BENEVENTO (BN) Via Traiano Boccalini, 23-25 C.F. 92057600626 C.M. BNIS027006</t>
  </si>
  <si>
    <t>1 C del 12/01/2020</t>
  </si>
  <si>
    <t>1/PA del 14/01/2020</t>
  </si>
  <si>
    <t>1/PA del 23/01/2020</t>
  </si>
  <si>
    <t>53/PA del 30/11/2019</t>
  </si>
  <si>
    <t>8720004658 del 20/01/2020</t>
  </si>
  <si>
    <t>2020000339 del 07/01/2020</t>
  </si>
  <si>
    <t>2161/02 del 31/12/2019</t>
  </si>
  <si>
    <t>28/PA del 30/12/2019</t>
  </si>
  <si>
    <t>FPA 1/20 del 18/01/2020</t>
  </si>
  <si>
    <t>4/PA del 24/01/2020</t>
  </si>
  <si>
    <t>5/E del 22/01/2020</t>
  </si>
  <si>
    <t>FPA 15/20 del 31/01/2020</t>
  </si>
  <si>
    <t>FPA 16/20 del 31/01/2020</t>
  </si>
  <si>
    <t>6377/V1 del 19/02/2020</t>
  </si>
  <si>
    <t>5/PA del 24/02/2020</t>
  </si>
  <si>
    <t>15/PA del 03/03/2020</t>
  </si>
  <si>
    <t>FPA 1/20 del 03/03/2020</t>
  </si>
  <si>
    <t>18/PA del 04/03/2020</t>
  </si>
  <si>
    <t>2019E000010517 del 21/12/2019</t>
  </si>
  <si>
    <t>FPA 37/20 del 30/03/2020</t>
  </si>
  <si>
    <t>FPA 36/20 del 30/03/2020</t>
  </si>
  <si>
    <t>W69 del 07/03/2020</t>
  </si>
  <si>
    <t>266/02 del 29/02/2020</t>
  </si>
  <si>
    <t>5/PA del 03/04/2020</t>
  </si>
  <si>
    <t>8720042701 del 01/04/2020</t>
  </si>
  <si>
    <t>19/PA del 06/03/2020</t>
  </si>
  <si>
    <t>110/E del 07/04/2020</t>
  </si>
  <si>
    <t>8720045149 del 08/04/2020</t>
  </si>
  <si>
    <t>322 del 16/04/2020</t>
  </si>
  <si>
    <t>8720056344 del 08/05/2020</t>
  </si>
  <si>
    <t>7/PA del 07/05/2020</t>
  </si>
  <si>
    <t>8 del 06/05/2020</t>
  </si>
  <si>
    <t>17/E del 13/05/2020</t>
  </si>
  <si>
    <t>P0000000001 del 19/05/2020</t>
  </si>
  <si>
    <t>34 del 12/05/2020</t>
  </si>
  <si>
    <t>8/PA del 31/05/2020</t>
  </si>
  <si>
    <t>10/PA del 31/05/2020</t>
  </si>
  <si>
    <t>1067/PA del 31/05/2020</t>
  </si>
  <si>
    <t>17/PA del 22/06/2020</t>
  </si>
  <si>
    <t>15/PA del 22/06/2020</t>
  </si>
  <si>
    <t>FPA 56/20 del 08/06/2020</t>
  </si>
  <si>
    <t>FPA 55/20 del 08/06/2020</t>
  </si>
  <si>
    <t>1126/PA del 31/05/2020</t>
  </si>
  <si>
    <t>W154 del 20/06/2020</t>
  </si>
  <si>
    <t>1012300523 del 24/06/2020</t>
  </si>
  <si>
    <t>2040/200016111 del 30/06/2020</t>
  </si>
  <si>
    <t>49/PA del 22/07/2020</t>
  </si>
  <si>
    <t>25/PA del 20/07/2020</t>
  </si>
  <si>
    <t>FPA 70/20 del 03/08/2020</t>
  </si>
  <si>
    <t>FPA 71/20 del 03/08/2020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</si>
</sst>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[$-410]dddd\ d\ mmmm\ yyyy"/>
    <numFmt numFmtId="174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2020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92</v>
      </c>
      <c r="B10" s="37"/>
      <c r="C10" s="50">
        <f>SUM(C16:D19)</f>
        <v>70903.73999999999</v>
      </c>
      <c r="D10" s="37"/>
      <c r="E10" s="38">
        <f>('Trimestre 1'!H1+'Trimestre 2'!H1+'Trimestre 3'!H1+'Trimestre 4'!H1)/C10</f>
        <v>-18.856671453438143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34</v>
      </c>
      <c r="C16" s="51">
        <f>'Trimestre 1'!B1</f>
        <v>28812.59</v>
      </c>
      <c r="D16" s="52"/>
      <c r="E16" s="51">
        <f>'Trimestre 1'!G1</f>
        <v>-21.510085001036007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44</v>
      </c>
      <c r="C17" s="51">
        <f>'Trimestre 2'!B1</f>
        <v>36085.7</v>
      </c>
      <c r="D17" s="52"/>
      <c r="E17" s="51">
        <f>'Trimestre 2'!G1</f>
        <v>-16.312526291578102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14</v>
      </c>
      <c r="C18" s="51">
        <f>'Trimestre 3'!B1</f>
        <v>6005.449999999999</v>
      </c>
      <c r="D18" s="52"/>
      <c r="E18" s="51">
        <f>'Trimestre 3'!G1</f>
        <v>-21.413605974573098</v>
      </c>
      <c r="F18" s="53"/>
    </row>
    <row r="19" spans="1:6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3">
      <selection activeCell="H40" sqref="A1:H40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28812.59</v>
      </c>
      <c r="C1">
        <f>COUNTA(A4:A203)</f>
        <v>34</v>
      </c>
      <c r="G1" s="20">
        <f>IF(B1&lt;&gt;0,H1/B1,0)</f>
        <v>-21.510085001036007</v>
      </c>
      <c r="H1" s="19">
        <f>SUM(H4:H195)</f>
        <v>-619761.26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63.64</v>
      </c>
      <c r="C4" s="17">
        <v>43874</v>
      </c>
      <c r="D4" s="17">
        <v>43851</v>
      </c>
      <c r="E4" s="17"/>
      <c r="F4" s="17"/>
      <c r="G4" s="1">
        <f>D4-C4-(F4-E4)</f>
        <v>-23</v>
      </c>
      <c r="H4" s="16">
        <f>B4*G4</f>
        <v>-1463.72</v>
      </c>
    </row>
    <row r="5" spans="1:8" ht="15">
      <c r="A5" s="28" t="s">
        <v>22</v>
      </c>
      <c r="B5" s="16">
        <v>6.36</v>
      </c>
      <c r="C5" s="17">
        <v>43874</v>
      </c>
      <c r="D5" s="17">
        <v>43851</v>
      </c>
      <c r="E5" s="17"/>
      <c r="F5" s="17"/>
      <c r="G5" s="1">
        <f aca="true" t="shared" si="0" ref="G5:G68">D5-C5-(F5-E5)</f>
        <v>-23</v>
      </c>
      <c r="H5" s="16">
        <f aca="true" t="shared" si="1" ref="H5:H68">B5*G5</f>
        <v>-146.28</v>
      </c>
    </row>
    <row r="6" spans="1:8" ht="15">
      <c r="A6" s="28" t="s">
        <v>23</v>
      </c>
      <c r="B6" s="16">
        <v>1078</v>
      </c>
      <c r="C6" s="17">
        <v>43880</v>
      </c>
      <c r="D6" s="17">
        <v>43855</v>
      </c>
      <c r="E6" s="17"/>
      <c r="F6" s="17"/>
      <c r="G6" s="1">
        <f t="shared" si="0"/>
        <v>-25</v>
      </c>
      <c r="H6" s="16">
        <f t="shared" si="1"/>
        <v>-26950</v>
      </c>
    </row>
    <row r="7" spans="1:8" ht="15">
      <c r="A7" s="28" t="s">
        <v>24</v>
      </c>
      <c r="B7" s="16">
        <v>1386.34</v>
      </c>
      <c r="C7" s="17">
        <v>43883</v>
      </c>
      <c r="D7" s="17">
        <v>43855</v>
      </c>
      <c r="E7" s="17"/>
      <c r="F7" s="17"/>
      <c r="G7" s="1">
        <f t="shared" si="0"/>
        <v>-28</v>
      </c>
      <c r="H7" s="16">
        <f t="shared" si="1"/>
        <v>-38817.52</v>
      </c>
    </row>
    <row r="8" spans="1:8" ht="15">
      <c r="A8" s="28" t="s">
        <v>24</v>
      </c>
      <c r="B8" s="16">
        <v>304.99</v>
      </c>
      <c r="C8" s="17">
        <v>43883</v>
      </c>
      <c r="D8" s="17">
        <v>43855</v>
      </c>
      <c r="E8" s="17"/>
      <c r="F8" s="17"/>
      <c r="G8" s="1">
        <f t="shared" si="0"/>
        <v>-28</v>
      </c>
      <c r="H8" s="16">
        <f t="shared" si="1"/>
        <v>-8539.720000000001</v>
      </c>
    </row>
    <row r="9" spans="1:8" ht="15">
      <c r="A9" s="28" t="s">
        <v>25</v>
      </c>
      <c r="B9" s="16">
        <v>202.36</v>
      </c>
      <c r="C9" s="17">
        <v>43835</v>
      </c>
      <c r="D9" s="17">
        <v>43855</v>
      </c>
      <c r="E9" s="17"/>
      <c r="F9" s="17"/>
      <c r="G9" s="1">
        <f t="shared" si="0"/>
        <v>20</v>
      </c>
      <c r="H9" s="16">
        <f t="shared" si="1"/>
        <v>4047.2000000000003</v>
      </c>
    </row>
    <row r="10" spans="1:8" ht="15">
      <c r="A10" s="28" t="s">
        <v>26</v>
      </c>
      <c r="B10" s="16">
        <v>40.54</v>
      </c>
      <c r="C10" s="17">
        <v>43882</v>
      </c>
      <c r="D10" s="17">
        <v>43855</v>
      </c>
      <c r="E10" s="17"/>
      <c r="F10" s="17"/>
      <c r="G10" s="1">
        <f t="shared" si="0"/>
        <v>-27</v>
      </c>
      <c r="H10" s="16">
        <f t="shared" si="1"/>
        <v>-1094.58</v>
      </c>
    </row>
    <row r="11" spans="1:8" ht="15">
      <c r="A11" s="28" t="s">
        <v>23</v>
      </c>
      <c r="B11" s="16">
        <v>4900</v>
      </c>
      <c r="C11" s="17">
        <v>43880</v>
      </c>
      <c r="D11" s="17">
        <v>43855</v>
      </c>
      <c r="E11" s="17"/>
      <c r="F11" s="17"/>
      <c r="G11" s="1">
        <f t="shared" si="0"/>
        <v>-25</v>
      </c>
      <c r="H11" s="16">
        <f t="shared" si="1"/>
        <v>-122500</v>
      </c>
    </row>
    <row r="12" spans="1:8" ht="15">
      <c r="A12" s="28" t="s">
        <v>27</v>
      </c>
      <c r="B12" s="16">
        <v>40</v>
      </c>
      <c r="C12" s="17">
        <v>43870</v>
      </c>
      <c r="D12" s="17">
        <v>43855</v>
      </c>
      <c r="E12" s="17"/>
      <c r="F12" s="17"/>
      <c r="G12" s="1">
        <f t="shared" si="0"/>
        <v>-15</v>
      </c>
      <c r="H12" s="16">
        <f t="shared" si="1"/>
        <v>-600</v>
      </c>
    </row>
    <row r="13" spans="1:8" ht="15">
      <c r="A13" s="28" t="s">
        <v>28</v>
      </c>
      <c r="B13" s="16">
        <v>8077.72</v>
      </c>
      <c r="C13" s="17">
        <v>43870</v>
      </c>
      <c r="D13" s="17">
        <v>43855</v>
      </c>
      <c r="E13" s="17"/>
      <c r="F13" s="17"/>
      <c r="G13" s="1">
        <f t="shared" si="0"/>
        <v>-15</v>
      </c>
      <c r="H13" s="16">
        <f t="shared" si="1"/>
        <v>-121165.8</v>
      </c>
    </row>
    <row r="14" spans="1:8" ht="15">
      <c r="A14" s="28" t="s">
        <v>28</v>
      </c>
      <c r="B14" s="16">
        <v>1777.1</v>
      </c>
      <c r="C14" s="17">
        <v>43870</v>
      </c>
      <c r="D14" s="17">
        <v>43855</v>
      </c>
      <c r="E14" s="17"/>
      <c r="F14" s="17"/>
      <c r="G14" s="1">
        <f t="shared" si="0"/>
        <v>-15</v>
      </c>
      <c r="H14" s="16">
        <f t="shared" si="1"/>
        <v>-26656.5</v>
      </c>
    </row>
    <row r="15" spans="1:8" ht="15">
      <c r="A15" s="28" t="s">
        <v>29</v>
      </c>
      <c r="B15" s="16">
        <v>400</v>
      </c>
      <c r="C15" s="17">
        <v>43870</v>
      </c>
      <c r="D15" s="17">
        <v>43855</v>
      </c>
      <c r="E15" s="17"/>
      <c r="F15" s="17"/>
      <c r="G15" s="1">
        <f t="shared" si="0"/>
        <v>-15</v>
      </c>
      <c r="H15" s="16">
        <f t="shared" si="1"/>
        <v>-6000</v>
      </c>
    </row>
    <row r="16" spans="1:8" ht="15">
      <c r="A16" s="28" t="s">
        <v>29</v>
      </c>
      <c r="B16" s="16">
        <v>40</v>
      </c>
      <c r="C16" s="17">
        <v>43870</v>
      </c>
      <c r="D16" s="17">
        <v>43855</v>
      </c>
      <c r="E16" s="17"/>
      <c r="F16" s="17"/>
      <c r="G16" s="1">
        <f t="shared" si="0"/>
        <v>-15</v>
      </c>
      <c r="H16" s="16">
        <f t="shared" si="1"/>
        <v>-600</v>
      </c>
    </row>
    <row r="17" spans="1:8" ht="15">
      <c r="A17" s="28" t="s">
        <v>30</v>
      </c>
      <c r="B17" s="16">
        <v>2100</v>
      </c>
      <c r="C17" s="17">
        <v>43889</v>
      </c>
      <c r="D17" s="17">
        <v>43866</v>
      </c>
      <c r="E17" s="17"/>
      <c r="F17" s="17"/>
      <c r="G17" s="1">
        <f t="shared" si="0"/>
        <v>-23</v>
      </c>
      <c r="H17" s="16">
        <f t="shared" si="1"/>
        <v>-48300</v>
      </c>
    </row>
    <row r="18" spans="1:8" ht="15">
      <c r="A18" s="28" t="s">
        <v>31</v>
      </c>
      <c r="B18" s="16">
        <v>520</v>
      </c>
      <c r="C18" s="17">
        <v>43889</v>
      </c>
      <c r="D18" s="17">
        <v>43866</v>
      </c>
      <c r="E18" s="17"/>
      <c r="F18" s="17"/>
      <c r="G18" s="1">
        <f t="shared" si="0"/>
        <v>-23</v>
      </c>
      <c r="H18" s="16">
        <f t="shared" si="1"/>
        <v>-11960</v>
      </c>
    </row>
    <row r="19" spans="1:8" ht="15">
      <c r="A19" s="28" t="s">
        <v>31</v>
      </c>
      <c r="B19" s="16">
        <v>114.4</v>
      </c>
      <c r="C19" s="17">
        <v>43889</v>
      </c>
      <c r="D19" s="17">
        <v>43866</v>
      </c>
      <c r="E19" s="17"/>
      <c r="F19" s="17"/>
      <c r="G19" s="1">
        <f t="shared" si="0"/>
        <v>-23</v>
      </c>
      <c r="H19" s="16">
        <f t="shared" si="1"/>
        <v>-2631.2000000000003</v>
      </c>
    </row>
    <row r="20" spans="1:8" ht="15">
      <c r="A20" s="28" t="s">
        <v>32</v>
      </c>
      <c r="B20" s="16">
        <v>408.9</v>
      </c>
      <c r="C20" s="17">
        <v>43889</v>
      </c>
      <c r="D20" s="17">
        <v>43866</v>
      </c>
      <c r="E20" s="17"/>
      <c r="F20" s="17"/>
      <c r="G20" s="1">
        <f t="shared" si="0"/>
        <v>-23</v>
      </c>
      <c r="H20" s="16">
        <f t="shared" si="1"/>
        <v>-9404.699999999999</v>
      </c>
    </row>
    <row r="21" spans="1:8" ht="15">
      <c r="A21" s="28" t="s">
        <v>32</v>
      </c>
      <c r="B21" s="16">
        <v>89.96</v>
      </c>
      <c r="C21" s="17">
        <v>43889</v>
      </c>
      <c r="D21" s="17">
        <v>43866</v>
      </c>
      <c r="E21" s="17"/>
      <c r="F21" s="17"/>
      <c r="G21" s="1">
        <f t="shared" si="0"/>
        <v>-23</v>
      </c>
      <c r="H21" s="16">
        <f t="shared" si="1"/>
        <v>-2069.08</v>
      </c>
    </row>
    <row r="22" spans="1:8" ht="15">
      <c r="A22" s="28" t="s">
        <v>33</v>
      </c>
      <c r="B22" s="16">
        <v>756</v>
      </c>
      <c r="C22" s="17">
        <v>43894</v>
      </c>
      <c r="D22" s="17">
        <v>43866</v>
      </c>
      <c r="E22" s="17"/>
      <c r="F22" s="17"/>
      <c r="G22" s="1">
        <f t="shared" si="0"/>
        <v>-28</v>
      </c>
      <c r="H22" s="16">
        <f t="shared" si="1"/>
        <v>-21168</v>
      </c>
    </row>
    <row r="23" spans="1:8" ht="15">
      <c r="A23" s="28" t="s">
        <v>33</v>
      </c>
      <c r="B23" s="16">
        <v>166.32</v>
      </c>
      <c r="C23" s="17">
        <v>43894</v>
      </c>
      <c r="D23" s="17">
        <v>43866</v>
      </c>
      <c r="E23" s="17"/>
      <c r="F23" s="17"/>
      <c r="G23" s="1">
        <f t="shared" si="0"/>
        <v>-28</v>
      </c>
      <c r="H23" s="16">
        <f t="shared" si="1"/>
        <v>-4656.96</v>
      </c>
    </row>
    <row r="24" spans="1:8" ht="15">
      <c r="A24" s="28" t="s">
        <v>34</v>
      </c>
      <c r="B24" s="16">
        <v>206</v>
      </c>
      <c r="C24" s="17">
        <v>43894</v>
      </c>
      <c r="D24" s="17">
        <v>43866</v>
      </c>
      <c r="E24" s="17"/>
      <c r="F24" s="17"/>
      <c r="G24" s="1">
        <f t="shared" si="0"/>
        <v>-28</v>
      </c>
      <c r="H24" s="16">
        <f t="shared" si="1"/>
        <v>-5768</v>
      </c>
    </row>
    <row r="25" spans="1:8" ht="15">
      <c r="A25" s="28" t="s">
        <v>34</v>
      </c>
      <c r="B25" s="16">
        <v>45.32</v>
      </c>
      <c r="C25" s="17">
        <v>43894</v>
      </c>
      <c r="D25" s="17">
        <v>43866</v>
      </c>
      <c r="E25" s="17"/>
      <c r="F25" s="17"/>
      <c r="G25" s="1">
        <f t="shared" si="0"/>
        <v>-28</v>
      </c>
      <c r="H25" s="16">
        <f t="shared" si="1"/>
        <v>-1268.96</v>
      </c>
    </row>
    <row r="26" spans="1:8" ht="15">
      <c r="A26" s="28" t="s">
        <v>35</v>
      </c>
      <c r="B26" s="16">
        <v>422.49</v>
      </c>
      <c r="C26" s="17">
        <v>43916</v>
      </c>
      <c r="D26" s="17">
        <v>43896</v>
      </c>
      <c r="E26" s="17"/>
      <c r="F26" s="17"/>
      <c r="G26" s="1">
        <f t="shared" si="0"/>
        <v>-20</v>
      </c>
      <c r="H26" s="16">
        <f t="shared" si="1"/>
        <v>-8449.8</v>
      </c>
    </row>
    <row r="27" spans="1:8" ht="15">
      <c r="A27" s="28" t="s">
        <v>35</v>
      </c>
      <c r="B27" s="16">
        <v>92.95</v>
      </c>
      <c r="C27" s="17">
        <v>43916</v>
      </c>
      <c r="D27" s="17">
        <v>43896</v>
      </c>
      <c r="E27" s="17"/>
      <c r="F27" s="17"/>
      <c r="G27" s="1">
        <f t="shared" si="0"/>
        <v>-20</v>
      </c>
      <c r="H27" s="16">
        <f t="shared" si="1"/>
        <v>-1859</v>
      </c>
    </row>
    <row r="28" spans="1:8" ht="15">
      <c r="A28" s="28" t="s">
        <v>36</v>
      </c>
      <c r="B28" s="16">
        <v>689.2</v>
      </c>
      <c r="C28" s="17">
        <v>43916</v>
      </c>
      <c r="D28" s="17">
        <v>43896</v>
      </c>
      <c r="E28" s="17"/>
      <c r="F28" s="17"/>
      <c r="G28" s="1">
        <f t="shared" si="0"/>
        <v>-20</v>
      </c>
      <c r="H28" s="16">
        <f t="shared" si="1"/>
        <v>-13784</v>
      </c>
    </row>
    <row r="29" spans="1:8" ht="15">
      <c r="A29" s="28" t="s">
        <v>36</v>
      </c>
      <c r="B29" s="16">
        <v>151.62</v>
      </c>
      <c r="C29" s="17">
        <v>43916</v>
      </c>
      <c r="D29" s="17">
        <v>43896</v>
      </c>
      <c r="E29" s="17"/>
      <c r="F29" s="17"/>
      <c r="G29" s="1">
        <f t="shared" si="0"/>
        <v>-20</v>
      </c>
      <c r="H29" s="16">
        <f t="shared" si="1"/>
        <v>-3032.4</v>
      </c>
    </row>
    <row r="30" spans="1:8" ht="15">
      <c r="A30" s="28" t="s">
        <v>37</v>
      </c>
      <c r="B30" s="16">
        <v>1500</v>
      </c>
      <c r="C30" s="17">
        <v>43924</v>
      </c>
      <c r="D30" s="17">
        <v>43896</v>
      </c>
      <c r="E30" s="17"/>
      <c r="F30" s="17"/>
      <c r="G30" s="1">
        <f t="shared" si="0"/>
        <v>-28</v>
      </c>
      <c r="H30" s="16">
        <f t="shared" si="1"/>
        <v>-42000</v>
      </c>
    </row>
    <row r="31" spans="1:8" ht="15">
      <c r="A31" s="28" t="s">
        <v>37</v>
      </c>
      <c r="B31" s="16">
        <v>330</v>
      </c>
      <c r="C31" s="17">
        <v>43924</v>
      </c>
      <c r="D31" s="17">
        <v>43896</v>
      </c>
      <c r="E31" s="17"/>
      <c r="F31" s="17"/>
      <c r="G31" s="1">
        <f t="shared" si="0"/>
        <v>-28</v>
      </c>
      <c r="H31" s="16">
        <f t="shared" si="1"/>
        <v>-9240</v>
      </c>
    </row>
    <row r="32" spans="1:8" ht="15">
      <c r="A32" s="28" t="s">
        <v>38</v>
      </c>
      <c r="B32" s="16">
        <v>399</v>
      </c>
      <c r="C32" s="17">
        <v>43924</v>
      </c>
      <c r="D32" s="17">
        <v>43896</v>
      </c>
      <c r="E32" s="17"/>
      <c r="F32" s="17"/>
      <c r="G32" s="1">
        <f t="shared" si="0"/>
        <v>-28</v>
      </c>
      <c r="H32" s="16">
        <f t="shared" si="1"/>
        <v>-11172</v>
      </c>
    </row>
    <row r="33" spans="1:8" ht="15">
      <c r="A33" s="28" t="s">
        <v>38</v>
      </c>
      <c r="B33" s="16">
        <v>87.78</v>
      </c>
      <c r="C33" s="17">
        <v>43924</v>
      </c>
      <c r="D33" s="17">
        <v>43896</v>
      </c>
      <c r="E33" s="17"/>
      <c r="F33" s="17"/>
      <c r="G33" s="1">
        <f t="shared" si="0"/>
        <v>-28</v>
      </c>
      <c r="H33" s="16">
        <f t="shared" si="1"/>
        <v>-2457.84</v>
      </c>
    </row>
    <row r="34" spans="1:8" ht="15">
      <c r="A34" s="28" t="s">
        <v>39</v>
      </c>
      <c r="B34" s="16">
        <v>1500</v>
      </c>
      <c r="C34" s="17">
        <v>43925</v>
      </c>
      <c r="D34" s="17">
        <v>43896</v>
      </c>
      <c r="E34" s="17"/>
      <c r="F34" s="17"/>
      <c r="G34" s="1">
        <f t="shared" si="0"/>
        <v>-29</v>
      </c>
      <c r="H34" s="16">
        <f t="shared" si="1"/>
        <v>-43500</v>
      </c>
    </row>
    <row r="35" spans="1:8" ht="15">
      <c r="A35" s="28" t="s">
        <v>39</v>
      </c>
      <c r="B35" s="16">
        <v>330</v>
      </c>
      <c r="C35" s="17">
        <v>43925</v>
      </c>
      <c r="D35" s="17">
        <v>43896</v>
      </c>
      <c r="E35" s="17"/>
      <c r="F35" s="17"/>
      <c r="G35" s="1">
        <f t="shared" si="0"/>
        <v>-29</v>
      </c>
      <c r="H35" s="16">
        <f t="shared" si="1"/>
        <v>-9570</v>
      </c>
    </row>
    <row r="36" spans="1:8" ht="15">
      <c r="A36" s="28" t="s">
        <v>40</v>
      </c>
      <c r="B36" s="16">
        <v>480</v>
      </c>
      <c r="C36" s="17">
        <v>43925</v>
      </c>
      <c r="D36" s="17">
        <v>43896</v>
      </c>
      <c r="E36" s="17"/>
      <c r="F36" s="17"/>
      <c r="G36" s="1">
        <f t="shared" si="0"/>
        <v>-29</v>
      </c>
      <c r="H36" s="16">
        <f t="shared" si="1"/>
        <v>-13920</v>
      </c>
    </row>
    <row r="37" spans="1:8" ht="15">
      <c r="A37" s="28" t="s">
        <v>40</v>
      </c>
      <c r="B37" s="16">
        <v>105.6</v>
      </c>
      <c r="C37" s="17">
        <v>43925</v>
      </c>
      <c r="D37" s="17">
        <v>43896</v>
      </c>
      <c r="E37" s="17"/>
      <c r="F37" s="17"/>
      <c r="G37" s="1">
        <f t="shared" si="0"/>
        <v>-29</v>
      </c>
      <c r="H37" s="16">
        <f t="shared" si="1"/>
        <v>-3062.3999999999996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6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36085.7</v>
      </c>
      <c r="C1">
        <f>COUNTA(A4:A203)</f>
        <v>44</v>
      </c>
      <c r="G1" s="20">
        <f>IF(B1&lt;&gt;0,H1/B1,0)</f>
        <v>-16.312526291578102</v>
      </c>
      <c r="H1" s="19">
        <f>SUM(H4:H195)</f>
        <v>-588648.9299999999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41</v>
      </c>
      <c r="B4" s="16">
        <v>756</v>
      </c>
      <c r="C4" s="17">
        <v>43952</v>
      </c>
      <c r="D4" s="17">
        <v>43930</v>
      </c>
      <c r="E4" s="17"/>
      <c r="F4" s="17"/>
      <c r="G4" s="1">
        <f>D4-C4-(F4-E4)</f>
        <v>-22</v>
      </c>
      <c r="H4" s="16">
        <f>B4*G4</f>
        <v>-16632</v>
      </c>
    </row>
    <row r="5" spans="1:8" ht="15">
      <c r="A5" s="28" t="s">
        <v>41</v>
      </c>
      <c r="B5" s="16">
        <v>166.32</v>
      </c>
      <c r="C5" s="17">
        <v>43952</v>
      </c>
      <c r="D5" s="17">
        <v>43930</v>
      </c>
      <c r="E5" s="17"/>
      <c r="F5" s="17"/>
      <c r="G5" s="1">
        <f aca="true" t="shared" si="0" ref="G5:G68">D5-C5-(F5-E5)</f>
        <v>-22</v>
      </c>
      <c r="H5" s="16">
        <f aca="true" t="shared" si="1" ref="H5:H68">B5*G5</f>
        <v>-3659.04</v>
      </c>
    </row>
    <row r="6" spans="1:8" ht="15">
      <c r="A6" s="28" t="s">
        <v>42</v>
      </c>
      <c r="B6" s="16">
        <v>160.68</v>
      </c>
      <c r="C6" s="17">
        <v>43952</v>
      </c>
      <c r="D6" s="17">
        <v>43930</v>
      </c>
      <c r="E6" s="17"/>
      <c r="F6" s="17"/>
      <c r="G6" s="1">
        <f t="shared" si="0"/>
        <v>-22</v>
      </c>
      <c r="H6" s="16">
        <f t="shared" si="1"/>
        <v>-3534.96</v>
      </c>
    </row>
    <row r="7" spans="1:8" ht="15">
      <c r="A7" s="28" t="s">
        <v>42</v>
      </c>
      <c r="B7" s="16">
        <v>45.32</v>
      </c>
      <c r="C7" s="17">
        <v>43952</v>
      </c>
      <c r="D7" s="17">
        <v>43930</v>
      </c>
      <c r="E7" s="17"/>
      <c r="F7" s="17"/>
      <c r="G7" s="1">
        <f t="shared" si="0"/>
        <v>-22</v>
      </c>
      <c r="H7" s="16">
        <f t="shared" si="1"/>
        <v>-997.04</v>
      </c>
    </row>
    <row r="8" spans="1:8" ht="15">
      <c r="A8" s="28" t="s">
        <v>43</v>
      </c>
      <c r="B8" s="16">
        <v>150</v>
      </c>
      <c r="C8" s="17">
        <v>43932</v>
      </c>
      <c r="D8" s="17">
        <v>43930</v>
      </c>
      <c r="E8" s="17"/>
      <c r="F8" s="17"/>
      <c r="G8" s="1">
        <f t="shared" si="0"/>
        <v>-2</v>
      </c>
      <c r="H8" s="16">
        <f t="shared" si="1"/>
        <v>-300</v>
      </c>
    </row>
    <row r="9" spans="1:8" ht="15">
      <c r="A9" s="28" t="s">
        <v>43</v>
      </c>
      <c r="B9" s="16">
        <v>33</v>
      </c>
      <c r="C9" s="17">
        <v>43932</v>
      </c>
      <c r="D9" s="17">
        <v>43930</v>
      </c>
      <c r="E9" s="17"/>
      <c r="F9" s="17"/>
      <c r="G9" s="1">
        <f t="shared" si="0"/>
        <v>-2</v>
      </c>
      <c r="H9" s="16">
        <f t="shared" si="1"/>
        <v>-66</v>
      </c>
    </row>
    <row r="10" spans="1:8" ht="15">
      <c r="A10" s="28" t="s">
        <v>44</v>
      </c>
      <c r="B10" s="16">
        <v>8077.72</v>
      </c>
      <c r="C10" s="17">
        <v>43927</v>
      </c>
      <c r="D10" s="17">
        <v>43930</v>
      </c>
      <c r="E10" s="17"/>
      <c r="F10" s="17"/>
      <c r="G10" s="1">
        <f t="shared" si="0"/>
        <v>3</v>
      </c>
      <c r="H10" s="16">
        <f t="shared" si="1"/>
        <v>24233.16</v>
      </c>
    </row>
    <row r="11" spans="1:8" ht="15">
      <c r="A11" s="28" t="s">
        <v>44</v>
      </c>
      <c r="B11" s="16">
        <v>1777.1</v>
      </c>
      <c r="C11" s="17">
        <v>43927</v>
      </c>
      <c r="D11" s="17">
        <v>43930</v>
      </c>
      <c r="E11" s="17"/>
      <c r="F11" s="17"/>
      <c r="G11" s="1">
        <f t="shared" si="0"/>
        <v>3</v>
      </c>
      <c r="H11" s="16">
        <f t="shared" si="1"/>
        <v>5331.299999999999</v>
      </c>
    </row>
    <row r="12" spans="1:8" ht="15">
      <c r="A12" s="28" t="s">
        <v>45</v>
      </c>
      <c r="B12" s="16">
        <v>1287.04</v>
      </c>
      <c r="C12" s="17">
        <v>43955</v>
      </c>
      <c r="D12" s="17">
        <v>43930</v>
      </c>
      <c r="E12" s="17"/>
      <c r="F12" s="17"/>
      <c r="G12" s="1">
        <f t="shared" si="0"/>
        <v>-25</v>
      </c>
      <c r="H12" s="16">
        <f t="shared" si="1"/>
        <v>-32176</v>
      </c>
    </row>
    <row r="13" spans="1:8" ht="15">
      <c r="A13" s="28" t="s">
        <v>45</v>
      </c>
      <c r="B13" s="16">
        <v>283.15</v>
      </c>
      <c r="C13" s="17">
        <v>43955</v>
      </c>
      <c r="D13" s="17">
        <v>43930</v>
      </c>
      <c r="E13" s="17"/>
      <c r="F13" s="17"/>
      <c r="G13" s="1">
        <f t="shared" si="0"/>
        <v>-25</v>
      </c>
      <c r="H13" s="16">
        <f t="shared" si="1"/>
        <v>-7078.749999999999</v>
      </c>
    </row>
    <row r="14" spans="1:8" ht="15">
      <c r="A14" s="28" t="s">
        <v>46</v>
      </c>
      <c r="B14" s="16">
        <v>49.33</v>
      </c>
      <c r="C14" s="17">
        <v>43955</v>
      </c>
      <c r="D14" s="17">
        <v>43930</v>
      </c>
      <c r="E14" s="17"/>
      <c r="F14" s="17"/>
      <c r="G14" s="1">
        <f t="shared" si="0"/>
        <v>-25</v>
      </c>
      <c r="H14" s="16">
        <f t="shared" si="1"/>
        <v>-1233.25</v>
      </c>
    </row>
    <row r="15" spans="1:8" ht="15">
      <c r="A15" s="28" t="s">
        <v>47</v>
      </c>
      <c r="B15" s="16">
        <v>720</v>
      </c>
      <c r="C15" s="17">
        <v>43927</v>
      </c>
      <c r="D15" s="17">
        <v>43930</v>
      </c>
      <c r="E15" s="17"/>
      <c r="F15" s="17"/>
      <c r="G15" s="1">
        <f t="shared" si="0"/>
        <v>3</v>
      </c>
      <c r="H15" s="16">
        <f t="shared" si="1"/>
        <v>2160</v>
      </c>
    </row>
    <row r="16" spans="1:8" ht="15">
      <c r="A16" s="28" t="s">
        <v>47</v>
      </c>
      <c r="B16" s="16">
        <v>158.4</v>
      </c>
      <c r="C16" s="17">
        <v>43927</v>
      </c>
      <c r="D16" s="17">
        <v>43930</v>
      </c>
      <c r="E16" s="17"/>
      <c r="F16" s="17"/>
      <c r="G16" s="1">
        <f t="shared" si="0"/>
        <v>3</v>
      </c>
      <c r="H16" s="16">
        <f t="shared" si="1"/>
        <v>475.20000000000005</v>
      </c>
    </row>
    <row r="17" spans="1:8" ht="15">
      <c r="A17" s="28" t="s">
        <v>48</v>
      </c>
      <c r="B17" s="16">
        <v>1300</v>
      </c>
      <c r="C17" s="17">
        <v>43965</v>
      </c>
      <c r="D17" s="17">
        <v>43948</v>
      </c>
      <c r="E17" s="17"/>
      <c r="F17" s="17"/>
      <c r="G17" s="1">
        <f t="shared" si="0"/>
        <v>-17</v>
      </c>
      <c r="H17" s="16">
        <f t="shared" si="1"/>
        <v>-22100</v>
      </c>
    </row>
    <row r="18" spans="1:8" ht="15">
      <c r="A18" s="28" t="s">
        <v>48</v>
      </c>
      <c r="B18" s="16">
        <v>286</v>
      </c>
      <c r="C18" s="17">
        <v>43965</v>
      </c>
      <c r="D18" s="17">
        <v>43948</v>
      </c>
      <c r="E18" s="17"/>
      <c r="F18" s="17"/>
      <c r="G18" s="1">
        <f t="shared" si="0"/>
        <v>-17</v>
      </c>
      <c r="H18" s="16">
        <f t="shared" si="1"/>
        <v>-4862</v>
      </c>
    </row>
    <row r="19" spans="1:8" ht="15">
      <c r="A19" s="28" t="s">
        <v>49</v>
      </c>
      <c r="B19" s="16">
        <v>16.22</v>
      </c>
      <c r="C19" s="17">
        <v>43965</v>
      </c>
      <c r="D19" s="17">
        <v>43948</v>
      </c>
      <c r="E19" s="17"/>
      <c r="F19" s="17"/>
      <c r="G19" s="1">
        <f t="shared" si="0"/>
        <v>-17</v>
      </c>
      <c r="H19" s="16">
        <f t="shared" si="1"/>
        <v>-275.74</v>
      </c>
    </row>
    <row r="20" spans="1:8" ht="15">
      <c r="A20" s="28" t="s">
        <v>50</v>
      </c>
      <c r="B20" s="16">
        <v>1136</v>
      </c>
      <c r="C20" s="17">
        <v>43972</v>
      </c>
      <c r="D20" s="17">
        <v>43948</v>
      </c>
      <c r="E20" s="17"/>
      <c r="F20" s="17"/>
      <c r="G20" s="1">
        <f t="shared" si="0"/>
        <v>-24</v>
      </c>
      <c r="H20" s="16">
        <f t="shared" si="1"/>
        <v>-27264</v>
      </c>
    </row>
    <row r="21" spans="1:8" ht="15">
      <c r="A21" s="28" t="s">
        <v>50</v>
      </c>
      <c r="B21" s="16">
        <v>249.92</v>
      </c>
      <c r="C21" s="17">
        <v>43972</v>
      </c>
      <c r="D21" s="17">
        <v>43948</v>
      </c>
      <c r="E21" s="17"/>
      <c r="F21" s="17"/>
      <c r="G21" s="1">
        <f t="shared" si="0"/>
        <v>-24</v>
      </c>
      <c r="H21" s="16">
        <f t="shared" si="1"/>
        <v>-5998.08</v>
      </c>
    </row>
    <row r="22" spans="1:8" ht="15">
      <c r="A22" s="28" t="s">
        <v>51</v>
      </c>
      <c r="B22" s="16">
        <v>71.24</v>
      </c>
      <c r="C22" s="17">
        <v>43990</v>
      </c>
      <c r="D22" s="17">
        <v>43962</v>
      </c>
      <c r="E22" s="17"/>
      <c r="F22" s="17"/>
      <c r="G22" s="1">
        <f t="shared" si="0"/>
        <v>-28</v>
      </c>
      <c r="H22" s="16">
        <f t="shared" si="1"/>
        <v>-1994.7199999999998</v>
      </c>
    </row>
    <row r="23" spans="1:8" ht="15">
      <c r="A23" s="28" t="s">
        <v>52</v>
      </c>
      <c r="B23" s="16">
        <v>946.69</v>
      </c>
      <c r="C23" s="17">
        <v>43989</v>
      </c>
      <c r="D23" s="17">
        <v>43962</v>
      </c>
      <c r="E23" s="17"/>
      <c r="F23" s="17"/>
      <c r="G23" s="1">
        <f t="shared" si="0"/>
        <v>-27</v>
      </c>
      <c r="H23" s="16">
        <f t="shared" si="1"/>
        <v>-25560.63</v>
      </c>
    </row>
    <row r="24" spans="1:8" ht="15">
      <c r="A24" s="28" t="s">
        <v>52</v>
      </c>
      <c r="B24" s="16">
        <v>208.27</v>
      </c>
      <c r="C24" s="17">
        <v>43989</v>
      </c>
      <c r="D24" s="17">
        <v>43962</v>
      </c>
      <c r="E24" s="17"/>
      <c r="F24" s="17"/>
      <c r="G24" s="1">
        <f t="shared" si="0"/>
        <v>-27</v>
      </c>
      <c r="H24" s="16">
        <f t="shared" si="1"/>
        <v>-5623.29</v>
      </c>
    </row>
    <row r="25" spans="1:8" ht="15">
      <c r="A25" s="28" t="s">
        <v>53</v>
      </c>
      <c r="B25" s="16">
        <v>564</v>
      </c>
      <c r="C25" s="17">
        <v>43989</v>
      </c>
      <c r="D25" s="17">
        <v>43962</v>
      </c>
      <c r="E25" s="17"/>
      <c r="F25" s="17"/>
      <c r="G25" s="1">
        <f t="shared" si="0"/>
        <v>-27</v>
      </c>
      <c r="H25" s="16">
        <f t="shared" si="1"/>
        <v>-15228</v>
      </c>
    </row>
    <row r="26" spans="1:8" ht="15">
      <c r="A26" s="28" t="s">
        <v>54</v>
      </c>
      <c r="B26" s="16">
        <v>653.5</v>
      </c>
      <c r="C26" s="17">
        <v>44008</v>
      </c>
      <c r="D26" s="17">
        <v>43985</v>
      </c>
      <c r="E26" s="17"/>
      <c r="F26" s="17"/>
      <c r="G26" s="1">
        <f t="shared" si="0"/>
        <v>-23</v>
      </c>
      <c r="H26" s="16">
        <f t="shared" si="1"/>
        <v>-15030.5</v>
      </c>
    </row>
    <row r="27" spans="1:8" ht="15">
      <c r="A27" s="28" t="s">
        <v>54</v>
      </c>
      <c r="B27" s="16">
        <v>143.77</v>
      </c>
      <c r="C27" s="17">
        <v>44008</v>
      </c>
      <c r="D27" s="17">
        <v>43985</v>
      </c>
      <c r="E27" s="17"/>
      <c r="F27" s="17"/>
      <c r="G27" s="1">
        <f t="shared" si="0"/>
        <v>-23</v>
      </c>
      <c r="H27" s="16">
        <f t="shared" si="1"/>
        <v>-3306.71</v>
      </c>
    </row>
    <row r="28" spans="1:8" ht="15">
      <c r="A28" s="28" t="s">
        <v>55</v>
      </c>
      <c r="B28" s="16">
        <v>3165</v>
      </c>
      <c r="C28" s="17">
        <v>44008</v>
      </c>
      <c r="D28" s="17">
        <v>43985</v>
      </c>
      <c r="E28" s="17"/>
      <c r="F28" s="17"/>
      <c r="G28" s="1">
        <f t="shared" si="0"/>
        <v>-23</v>
      </c>
      <c r="H28" s="16">
        <f t="shared" si="1"/>
        <v>-72795</v>
      </c>
    </row>
    <row r="29" spans="1:8" ht="15">
      <c r="A29" s="28" t="s">
        <v>55</v>
      </c>
      <c r="B29" s="16">
        <v>696.3</v>
      </c>
      <c r="C29" s="17">
        <v>44008</v>
      </c>
      <c r="D29" s="17">
        <v>43985</v>
      </c>
      <c r="E29" s="17"/>
      <c r="F29" s="17"/>
      <c r="G29" s="1">
        <f t="shared" si="0"/>
        <v>-23</v>
      </c>
      <c r="H29" s="16">
        <f t="shared" si="1"/>
        <v>-16014.9</v>
      </c>
    </row>
    <row r="30" spans="1:8" ht="15">
      <c r="A30" s="28" t="s">
        <v>56</v>
      </c>
      <c r="B30" s="16">
        <v>65.06</v>
      </c>
      <c r="C30" s="17">
        <v>43999</v>
      </c>
      <c r="D30" s="17">
        <v>43985</v>
      </c>
      <c r="E30" s="17"/>
      <c r="F30" s="17"/>
      <c r="G30" s="1">
        <f t="shared" si="0"/>
        <v>-14</v>
      </c>
      <c r="H30" s="16">
        <f t="shared" si="1"/>
        <v>-910.84</v>
      </c>
    </row>
    <row r="31" spans="1:8" ht="15">
      <c r="A31" s="28" t="s">
        <v>56</v>
      </c>
      <c r="B31" s="16">
        <v>14.31</v>
      </c>
      <c r="C31" s="17">
        <v>43999</v>
      </c>
      <c r="D31" s="17">
        <v>43985</v>
      </c>
      <c r="E31" s="17"/>
      <c r="F31" s="17"/>
      <c r="G31" s="1">
        <f t="shared" si="0"/>
        <v>-14</v>
      </c>
      <c r="H31" s="16">
        <f t="shared" si="1"/>
        <v>-200.34</v>
      </c>
    </row>
    <row r="32" spans="1:8" ht="15">
      <c r="A32" s="28" t="s">
        <v>57</v>
      </c>
      <c r="B32" s="16">
        <v>178.7</v>
      </c>
      <c r="C32" s="17">
        <v>44016</v>
      </c>
      <c r="D32" s="17">
        <v>43987</v>
      </c>
      <c r="E32" s="17"/>
      <c r="F32" s="17"/>
      <c r="G32" s="1">
        <f t="shared" si="0"/>
        <v>-29</v>
      </c>
      <c r="H32" s="16">
        <f t="shared" si="1"/>
        <v>-5182.299999999999</v>
      </c>
    </row>
    <row r="33" spans="1:8" ht="15">
      <c r="A33" s="28" t="s">
        <v>57</v>
      </c>
      <c r="B33" s="16">
        <v>21.34</v>
      </c>
      <c r="C33" s="17">
        <v>44016</v>
      </c>
      <c r="D33" s="17">
        <v>43987</v>
      </c>
      <c r="E33" s="17"/>
      <c r="F33" s="17"/>
      <c r="G33" s="1">
        <f t="shared" si="0"/>
        <v>-29</v>
      </c>
      <c r="H33" s="16">
        <f t="shared" si="1"/>
        <v>-618.86</v>
      </c>
    </row>
    <row r="34" spans="1:8" ht="15">
      <c r="A34" s="28" t="s">
        <v>58</v>
      </c>
      <c r="B34" s="16">
        <v>1033.8</v>
      </c>
      <c r="C34" s="17">
        <v>44016</v>
      </c>
      <c r="D34" s="17">
        <v>43987</v>
      </c>
      <c r="E34" s="17"/>
      <c r="F34" s="17"/>
      <c r="G34" s="1">
        <f t="shared" si="0"/>
        <v>-29</v>
      </c>
      <c r="H34" s="16">
        <f t="shared" si="1"/>
        <v>-29980.199999999997</v>
      </c>
    </row>
    <row r="35" spans="1:8" ht="15">
      <c r="A35" s="28" t="s">
        <v>58</v>
      </c>
      <c r="B35" s="16">
        <v>227.44</v>
      </c>
      <c r="C35" s="17">
        <v>44016</v>
      </c>
      <c r="D35" s="17">
        <v>43987</v>
      </c>
      <c r="E35" s="17"/>
      <c r="F35" s="17"/>
      <c r="G35" s="1">
        <f t="shared" si="0"/>
        <v>-29</v>
      </c>
      <c r="H35" s="16">
        <f t="shared" si="1"/>
        <v>-6595.76</v>
      </c>
    </row>
    <row r="36" spans="1:8" ht="15">
      <c r="A36" s="28" t="s">
        <v>59</v>
      </c>
      <c r="B36" s="16">
        <v>161</v>
      </c>
      <c r="C36" s="17">
        <v>44021</v>
      </c>
      <c r="D36" s="17">
        <v>44006</v>
      </c>
      <c r="E36" s="17"/>
      <c r="F36" s="17"/>
      <c r="G36" s="1">
        <f t="shared" si="0"/>
        <v>-15</v>
      </c>
      <c r="H36" s="16">
        <f t="shared" si="1"/>
        <v>-2415</v>
      </c>
    </row>
    <row r="37" spans="1:8" ht="15">
      <c r="A37" s="28" t="s">
        <v>59</v>
      </c>
      <c r="B37" s="16">
        <v>35.42</v>
      </c>
      <c r="C37" s="17">
        <v>44021</v>
      </c>
      <c r="D37" s="17">
        <v>44006</v>
      </c>
      <c r="E37" s="17"/>
      <c r="F37" s="17"/>
      <c r="G37" s="1">
        <f t="shared" si="0"/>
        <v>-15</v>
      </c>
      <c r="H37" s="16">
        <f t="shared" si="1"/>
        <v>-531.3000000000001</v>
      </c>
    </row>
    <row r="38" spans="1:8" ht="15">
      <c r="A38" s="28" t="s">
        <v>60</v>
      </c>
      <c r="B38" s="16">
        <v>537.18</v>
      </c>
      <c r="C38" s="17">
        <v>44035</v>
      </c>
      <c r="D38" s="17">
        <v>44006</v>
      </c>
      <c r="E38" s="17"/>
      <c r="F38" s="17"/>
      <c r="G38" s="1">
        <f t="shared" si="0"/>
        <v>-29</v>
      </c>
      <c r="H38" s="16">
        <f t="shared" si="1"/>
        <v>-15578.22</v>
      </c>
    </row>
    <row r="39" spans="1:8" ht="15">
      <c r="A39" s="28" t="s">
        <v>60</v>
      </c>
      <c r="B39" s="16">
        <v>118.18</v>
      </c>
      <c r="C39" s="17">
        <v>44035</v>
      </c>
      <c r="D39" s="17">
        <v>44006</v>
      </c>
      <c r="E39" s="17"/>
      <c r="F39" s="17"/>
      <c r="G39" s="1">
        <f t="shared" si="0"/>
        <v>-29</v>
      </c>
      <c r="H39" s="16">
        <f t="shared" si="1"/>
        <v>-3427.2200000000003</v>
      </c>
    </row>
    <row r="40" spans="1:8" ht="15">
      <c r="A40" s="28" t="s">
        <v>61</v>
      </c>
      <c r="B40" s="16">
        <v>1227.51</v>
      </c>
      <c r="C40" s="17">
        <v>44035</v>
      </c>
      <c r="D40" s="17">
        <v>44006</v>
      </c>
      <c r="E40" s="17"/>
      <c r="F40" s="17"/>
      <c r="G40" s="1">
        <f t="shared" si="0"/>
        <v>-29</v>
      </c>
      <c r="H40" s="16">
        <f t="shared" si="1"/>
        <v>-35597.79</v>
      </c>
    </row>
    <row r="41" spans="1:8" ht="15">
      <c r="A41" s="28" t="s">
        <v>61</v>
      </c>
      <c r="B41" s="16">
        <v>109.87</v>
      </c>
      <c r="C41" s="17">
        <v>44035</v>
      </c>
      <c r="D41" s="17">
        <v>44006</v>
      </c>
      <c r="E41" s="17"/>
      <c r="F41" s="17"/>
      <c r="G41" s="1">
        <f t="shared" si="0"/>
        <v>-29</v>
      </c>
      <c r="H41" s="16">
        <f t="shared" si="1"/>
        <v>-3186.23</v>
      </c>
    </row>
    <row r="42" spans="1:8" ht="15">
      <c r="A42" s="28" t="s">
        <v>62</v>
      </c>
      <c r="B42" s="16">
        <v>756</v>
      </c>
      <c r="C42" s="17">
        <v>44034</v>
      </c>
      <c r="D42" s="17">
        <v>44006</v>
      </c>
      <c r="E42" s="17"/>
      <c r="F42" s="17"/>
      <c r="G42" s="1">
        <f t="shared" si="0"/>
        <v>-28</v>
      </c>
      <c r="H42" s="16">
        <f t="shared" si="1"/>
        <v>-21168</v>
      </c>
    </row>
    <row r="43" spans="1:8" ht="15">
      <c r="A43" s="28" t="s">
        <v>62</v>
      </c>
      <c r="B43" s="16">
        <v>166.32</v>
      </c>
      <c r="C43" s="17">
        <v>44034</v>
      </c>
      <c r="D43" s="17">
        <v>44006</v>
      </c>
      <c r="E43" s="17"/>
      <c r="F43" s="17"/>
      <c r="G43" s="1">
        <f t="shared" si="0"/>
        <v>-28</v>
      </c>
      <c r="H43" s="16">
        <f t="shared" si="1"/>
        <v>-4656.96</v>
      </c>
    </row>
    <row r="44" spans="1:8" ht="15">
      <c r="A44" s="28" t="s">
        <v>63</v>
      </c>
      <c r="B44" s="16">
        <v>206</v>
      </c>
      <c r="C44" s="17">
        <v>44034</v>
      </c>
      <c r="D44" s="17">
        <v>44006</v>
      </c>
      <c r="E44" s="17"/>
      <c r="F44" s="17"/>
      <c r="G44" s="1">
        <f t="shared" si="0"/>
        <v>-28</v>
      </c>
      <c r="H44" s="16">
        <f t="shared" si="1"/>
        <v>-5768</v>
      </c>
    </row>
    <row r="45" spans="1:8" ht="15">
      <c r="A45" s="28" t="s">
        <v>63</v>
      </c>
      <c r="B45" s="16">
        <v>45.32</v>
      </c>
      <c r="C45" s="17">
        <v>44034</v>
      </c>
      <c r="D45" s="17">
        <v>44006</v>
      </c>
      <c r="E45" s="17"/>
      <c r="F45" s="17"/>
      <c r="G45" s="1">
        <f t="shared" si="0"/>
        <v>-28</v>
      </c>
      <c r="H45" s="16">
        <f t="shared" si="1"/>
        <v>-1268.96</v>
      </c>
    </row>
    <row r="46" spans="1:8" ht="15">
      <c r="A46" s="28" t="s">
        <v>64</v>
      </c>
      <c r="B46" s="16">
        <v>6624</v>
      </c>
      <c r="C46" s="17">
        <v>44031</v>
      </c>
      <c r="D46" s="17">
        <v>44006</v>
      </c>
      <c r="E46" s="17"/>
      <c r="F46" s="17"/>
      <c r="G46" s="1">
        <f t="shared" si="0"/>
        <v>-25</v>
      </c>
      <c r="H46" s="16">
        <f t="shared" si="1"/>
        <v>-165600</v>
      </c>
    </row>
    <row r="47" spans="1:8" ht="15">
      <c r="A47" s="28" t="s">
        <v>64</v>
      </c>
      <c r="B47" s="16">
        <v>1457.28</v>
      </c>
      <c r="C47" s="17">
        <v>44031</v>
      </c>
      <c r="D47" s="17">
        <v>44006</v>
      </c>
      <c r="E47" s="17"/>
      <c r="F47" s="17"/>
      <c r="G47" s="1">
        <f t="shared" si="0"/>
        <v>-25</v>
      </c>
      <c r="H47" s="16">
        <f t="shared" si="1"/>
        <v>-36432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6005.449999999999</v>
      </c>
      <c r="C1">
        <f>COUNTA(A4:A203)</f>
        <v>14</v>
      </c>
      <c r="G1" s="20">
        <f>IF(B1&lt;&gt;0,H1/B1,0)</f>
        <v>-21.413605974573098</v>
      </c>
      <c r="H1" s="19">
        <f>SUM(H4:H195)</f>
        <v>-128598.34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65</v>
      </c>
      <c r="B4" s="16">
        <v>150</v>
      </c>
      <c r="C4" s="17">
        <v>44043</v>
      </c>
      <c r="D4" s="17">
        <v>44026</v>
      </c>
      <c r="E4" s="17"/>
      <c r="F4" s="17"/>
      <c r="G4" s="1">
        <f>D4-C4-(F4-E4)</f>
        <v>-17</v>
      </c>
      <c r="H4" s="16">
        <f>B4*G4</f>
        <v>-2550</v>
      </c>
    </row>
    <row r="5" spans="1:8" ht="15">
      <c r="A5" s="28" t="s">
        <v>65</v>
      </c>
      <c r="B5" s="16">
        <v>33</v>
      </c>
      <c r="C5" s="17">
        <v>44043</v>
      </c>
      <c r="D5" s="17">
        <v>44026</v>
      </c>
      <c r="E5" s="17"/>
      <c r="F5" s="17"/>
      <c r="G5" s="1">
        <f aca="true" t="shared" si="0" ref="G5:G68">D5-C5-(F5-E5)</f>
        <v>-17</v>
      </c>
      <c r="H5" s="16">
        <f aca="true" t="shared" si="1" ref="H5:H68">B5*G5</f>
        <v>-561</v>
      </c>
    </row>
    <row r="6" spans="1:8" ht="15">
      <c r="A6" s="28" t="s">
        <v>66</v>
      </c>
      <c r="B6" s="16">
        <v>1500</v>
      </c>
      <c r="C6" s="17">
        <v>44043</v>
      </c>
      <c r="D6" s="17">
        <v>44026</v>
      </c>
      <c r="E6" s="17"/>
      <c r="F6" s="17"/>
      <c r="G6" s="1">
        <f t="shared" si="0"/>
        <v>-17</v>
      </c>
      <c r="H6" s="16">
        <f t="shared" si="1"/>
        <v>-25500</v>
      </c>
    </row>
    <row r="7" spans="1:8" ht="15">
      <c r="A7" s="28" t="s">
        <v>66</v>
      </c>
      <c r="B7" s="16">
        <v>330</v>
      </c>
      <c r="C7" s="17">
        <v>44043</v>
      </c>
      <c r="D7" s="17">
        <v>44026</v>
      </c>
      <c r="E7" s="17"/>
      <c r="F7" s="17"/>
      <c r="G7" s="1">
        <f t="shared" si="0"/>
        <v>-17</v>
      </c>
      <c r="H7" s="16">
        <f t="shared" si="1"/>
        <v>-5610</v>
      </c>
    </row>
    <row r="8" spans="1:8" ht="15">
      <c r="A8" s="28" t="s">
        <v>67</v>
      </c>
      <c r="B8" s="16">
        <v>1401.74</v>
      </c>
      <c r="C8" s="17">
        <v>44050</v>
      </c>
      <c r="D8" s="17">
        <v>44026</v>
      </c>
      <c r="E8" s="17"/>
      <c r="F8" s="17"/>
      <c r="G8" s="1">
        <f t="shared" si="0"/>
        <v>-24</v>
      </c>
      <c r="H8" s="16">
        <f t="shared" si="1"/>
        <v>-33641.76</v>
      </c>
    </row>
    <row r="9" spans="1:8" ht="15">
      <c r="A9" s="28" t="s">
        <v>67</v>
      </c>
      <c r="B9" s="16">
        <v>308.38</v>
      </c>
      <c r="C9" s="17">
        <v>44050</v>
      </c>
      <c r="D9" s="17">
        <v>44026</v>
      </c>
      <c r="E9" s="17"/>
      <c r="F9" s="17"/>
      <c r="G9" s="1">
        <f t="shared" si="0"/>
        <v>-24</v>
      </c>
      <c r="H9" s="16">
        <f t="shared" si="1"/>
        <v>-7401.12</v>
      </c>
    </row>
    <row r="10" spans="1:8" ht="15">
      <c r="A10" s="28" t="s">
        <v>68</v>
      </c>
      <c r="B10" s="16">
        <v>320</v>
      </c>
      <c r="C10" s="17">
        <v>44071</v>
      </c>
      <c r="D10" s="17">
        <v>44041</v>
      </c>
      <c r="E10" s="17"/>
      <c r="F10" s="17"/>
      <c r="G10" s="1">
        <f t="shared" si="0"/>
        <v>-30</v>
      </c>
      <c r="H10" s="16">
        <f t="shared" si="1"/>
        <v>-9600</v>
      </c>
    </row>
    <row r="11" spans="1:8" ht="15">
      <c r="A11" s="28" t="s">
        <v>68</v>
      </c>
      <c r="B11" s="16">
        <v>70.4</v>
      </c>
      <c r="C11" s="17">
        <v>44071</v>
      </c>
      <c r="D11" s="17">
        <v>44041</v>
      </c>
      <c r="E11" s="17"/>
      <c r="F11" s="17"/>
      <c r="G11" s="1">
        <f t="shared" si="0"/>
        <v>-30</v>
      </c>
      <c r="H11" s="16">
        <f t="shared" si="1"/>
        <v>-2112</v>
      </c>
    </row>
    <row r="12" spans="1:8" ht="15">
      <c r="A12" s="28" t="s">
        <v>69</v>
      </c>
      <c r="B12" s="16">
        <v>588.76</v>
      </c>
      <c r="C12" s="17">
        <v>44063</v>
      </c>
      <c r="D12" s="17">
        <v>44041</v>
      </c>
      <c r="E12" s="17"/>
      <c r="F12" s="17"/>
      <c r="G12" s="1">
        <f t="shared" si="0"/>
        <v>-22</v>
      </c>
      <c r="H12" s="16">
        <f t="shared" si="1"/>
        <v>-12952.72</v>
      </c>
    </row>
    <row r="13" spans="1:8" ht="15">
      <c r="A13" s="28" t="s">
        <v>69</v>
      </c>
      <c r="B13" s="16">
        <v>129.53</v>
      </c>
      <c r="C13" s="17">
        <v>44063</v>
      </c>
      <c r="D13" s="17">
        <v>44041</v>
      </c>
      <c r="E13" s="17"/>
      <c r="F13" s="17"/>
      <c r="G13" s="1">
        <f t="shared" si="0"/>
        <v>-22</v>
      </c>
      <c r="H13" s="16">
        <f t="shared" si="1"/>
        <v>-2849.66</v>
      </c>
    </row>
    <row r="14" spans="1:8" ht="15">
      <c r="A14" s="28" t="s">
        <v>70</v>
      </c>
      <c r="B14" s="16">
        <v>206</v>
      </c>
      <c r="C14" s="17">
        <v>44085</v>
      </c>
      <c r="D14" s="17">
        <v>44063</v>
      </c>
      <c r="E14" s="17"/>
      <c r="F14" s="17"/>
      <c r="G14" s="1">
        <f t="shared" si="0"/>
        <v>-22</v>
      </c>
      <c r="H14" s="16">
        <f t="shared" si="1"/>
        <v>-4532</v>
      </c>
    </row>
    <row r="15" spans="1:8" ht="15">
      <c r="A15" s="28" t="s">
        <v>70</v>
      </c>
      <c r="B15" s="16">
        <v>45.32</v>
      </c>
      <c r="C15" s="17">
        <v>44085</v>
      </c>
      <c r="D15" s="17">
        <v>44063</v>
      </c>
      <c r="E15" s="17"/>
      <c r="F15" s="17"/>
      <c r="G15" s="1">
        <f t="shared" si="0"/>
        <v>-22</v>
      </c>
      <c r="H15" s="16">
        <f t="shared" si="1"/>
        <v>-997.04</v>
      </c>
    </row>
    <row r="16" spans="1:8" ht="15">
      <c r="A16" s="28" t="s">
        <v>71</v>
      </c>
      <c r="B16" s="16">
        <v>756</v>
      </c>
      <c r="C16" s="17">
        <v>44085</v>
      </c>
      <c r="D16" s="17">
        <v>44063</v>
      </c>
      <c r="E16" s="17"/>
      <c r="F16" s="17"/>
      <c r="G16" s="1">
        <f t="shared" si="0"/>
        <v>-22</v>
      </c>
      <c r="H16" s="16">
        <f t="shared" si="1"/>
        <v>-16632</v>
      </c>
    </row>
    <row r="17" spans="1:8" ht="15">
      <c r="A17" s="28" t="s">
        <v>71</v>
      </c>
      <c r="B17" s="16">
        <v>166.32</v>
      </c>
      <c r="C17" s="17">
        <v>44085</v>
      </c>
      <c r="D17" s="17">
        <v>44063</v>
      </c>
      <c r="E17" s="17"/>
      <c r="F17" s="17"/>
      <c r="G17" s="1">
        <f t="shared" si="0"/>
        <v>-22</v>
      </c>
      <c r="H17" s="16">
        <f t="shared" si="1"/>
        <v>-3659.04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2020-09-02T13:34:53Z</dcterms:modified>
  <cp:category/>
  <cp:version/>
  <cp:contentType/>
  <cp:contentStatus/>
</cp:coreProperties>
</file>