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<sst xmlns="http://schemas.openxmlformats.org/spreadsheetml/2006/main" count="194" uniqueCount="170">
  <si>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</si>
  <si>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</si>
  <si>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</si>
  <si>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</si>
  <si>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</si>
  <si>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</si>
  <si>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</si>
  <si>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</si>
  <si>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</si>
  <si>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</si>
  <si>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</si>
  <si>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</si>
  <si>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</si>
  <si>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</si>
  <si>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</si>
  <si>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</si>
  <si>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</si>
  <si>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</si>
  <si>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</si>
  <si>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</si>
  <si>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 "PALMIERI - RAMPONE - POLO"</t>
  </si>
  <si>
    <t>82100 BENEVENTO (BN) Via T. Boccalini, 23-25 C.F. 92057600626 C.M. BNIS027006</t>
  </si>
  <si>
    <t>2017E000010762 del 19/12/2017</t>
  </si>
  <si>
    <t>19/PA del 13/12/2017</t>
  </si>
  <si>
    <t>20/PA del 20/12/2017</t>
  </si>
  <si>
    <t>4/EL del 05/01/2018</t>
  </si>
  <si>
    <t>627/02 del 31/12/2017</t>
  </si>
  <si>
    <t>FATTPA 2_18 del 03/01/2018</t>
  </si>
  <si>
    <t>FATTPA 1_18 del 03/01/2018</t>
  </si>
  <si>
    <t>2018000242 del 08/01/2018</t>
  </si>
  <si>
    <t>15PA/2017 del 20/12/2017</t>
  </si>
  <si>
    <t>14PA/2017 del 18/12/2017</t>
  </si>
  <si>
    <t>14/PA del 14/12/2017</t>
  </si>
  <si>
    <t>13PA/2017 del 18/12/2017</t>
  </si>
  <si>
    <t>22/PA del 29/12/2017</t>
  </si>
  <si>
    <t>3 del 13/01/2018</t>
  </si>
  <si>
    <t>1PA del 15/01/2018</t>
  </si>
  <si>
    <t>W255 del 30/12/2017</t>
  </si>
  <si>
    <t>8718002127 del 16/01/2018</t>
  </si>
  <si>
    <t>65/02 del 31/01/2018</t>
  </si>
  <si>
    <t>1/PA del 30/01/2018</t>
  </si>
  <si>
    <t>5 del 01/02/2018</t>
  </si>
  <si>
    <t>5 del 30/01/2018</t>
  </si>
  <si>
    <t>2/PA del 31/01/2018</t>
  </si>
  <si>
    <t>8718036611 del 02/02/2018</t>
  </si>
  <si>
    <t>10/PA del 06/02/2018</t>
  </si>
  <si>
    <t>05/E/2018 del 11/02/2018</t>
  </si>
  <si>
    <t>04/E/2018 del 11/02/2018</t>
  </si>
  <si>
    <t>03/E/2018 del 11/02/2018</t>
  </si>
  <si>
    <t>02/E/2018 del 11/02/2018</t>
  </si>
  <si>
    <t>181FW83 del 09/02/2018</t>
  </si>
  <si>
    <t>3/PA del 09/02/2018</t>
  </si>
  <si>
    <t>1/PA del 07/02/2018</t>
  </si>
  <si>
    <t>2/PA del 08/02/2018</t>
  </si>
  <si>
    <t>1/PA del 31/03/2017</t>
  </si>
  <si>
    <t>2/PA del 19/06/2017</t>
  </si>
  <si>
    <t>3/PA del 19/06/2017</t>
  </si>
  <si>
    <t>A18PAS0001300 del 31/01/2018</t>
  </si>
  <si>
    <t>8A00139190 del 06/02/2018</t>
  </si>
  <si>
    <t>8T00124099 del 06/02/2018</t>
  </si>
  <si>
    <t>37 FTE del 20/02/2018</t>
  </si>
  <si>
    <t>2040/180004391 del 16/02/2018</t>
  </si>
  <si>
    <t>2040/180004390 del 16/02/2018</t>
  </si>
  <si>
    <t>FATTPA 17_18 del 02/03/2018</t>
  </si>
  <si>
    <t>FATTPA 16_18 del 02/03/2018</t>
  </si>
  <si>
    <t>4 del 26/02/2018</t>
  </si>
  <si>
    <t>FatPAM 116/1 del 23/02/2018</t>
  </si>
  <si>
    <t>88/PA del 21/12/2017</t>
  </si>
  <si>
    <t>7X00927976 del 14/02/2018</t>
  </si>
  <si>
    <t>2018E000001413 del 19/02/2018</t>
  </si>
  <si>
    <t>304/02 del 28/02/2018</t>
  </si>
  <si>
    <t>FATTPA 2_18 del 19/02/2018</t>
  </si>
  <si>
    <t>12 del 10/03/2018</t>
  </si>
  <si>
    <t>8718093610 del 19/03/2018</t>
  </si>
  <si>
    <t>13 del 20/03/2018</t>
  </si>
  <si>
    <t>13/PA del 20/03/2018</t>
  </si>
  <si>
    <t>15/PA del 22/03/2018</t>
  </si>
  <si>
    <t>16 del 30/03/2018</t>
  </si>
  <si>
    <t>20184E08924 del 21/03/2018</t>
  </si>
  <si>
    <t>2040/180008507 del 23/03/2018</t>
  </si>
  <si>
    <t>7 del 14/03/2018</t>
  </si>
  <si>
    <t>4\2018 del 15/03/2018</t>
  </si>
  <si>
    <t>2\2018 del 15/03/2018</t>
  </si>
  <si>
    <t>3\2018 del 15/03/2018</t>
  </si>
  <si>
    <t>533/02 del 31/03/2018</t>
  </si>
  <si>
    <t>9/C del 31/03/2018</t>
  </si>
  <si>
    <t>149/PA del 06/04/2018</t>
  </si>
  <si>
    <t>8718110141 del 06/04/2018</t>
  </si>
  <si>
    <t>1/PA del 26/03/2018</t>
  </si>
  <si>
    <t>12108 del 06/04/2018</t>
  </si>
  <si>
    <t>W77 del 31/03/2018</t>
  </si>
  <si>
    <t>8T00274342 del 06/04/2018</t>
  </si>
  <si>
    <t>8A00305777 del 06/04/2018</t>
  </si>
  <si>
    <t>7X01540673 del 16/04/2018</t>
  </si>
  <si>
    <t>2018E000003272 del 21/04/2018</t>
  </si>
  <si>
    <t>FATTPA 2_18 del 24/04/2018</t>
  </si>
  <si>
    <t>19 del 27/04/2018</t>
  </si>
  <si>
    <t>591/06/2018 del 01/04/2018</t>
  </si>
  <si>
    <t>26 del 30/04/2018</t>
  </si>
  <si>
    <t>760/02 del 30/04/2018</t>
  </si>
  <si>
    <t>FPA-180021 del 30/04/2018</t>
  </si>
  <si>
    <t>FATTPA 6_18 del 04/05/2018</t>
  </si>
  <si>
    <t>25/PA del 05/05/2018</t>
  </si>
  <si>
    <t>FATTPA 31_18 del 07/05/2018</t>
  </si>
  <si>
    <t>FATTPA 30_18 del 07/05/2018</t>
  </si>
  <si>
    <t>03/18 del 07/05/2018</t>
  </si>
  <si>
    <t>98-ORD del 08/05/2018</t>
  </si>
  <si>
    <t>8718151044 del 10/05/2018</t>
  </si>
  <si>
    <t>28 del 10/05/2018</t>
  </si>
  <si>
    <t>28 del 17/05/2018</t>
  </si>
  <si>
    <t>000031-2018-E del 16/05/2018</t>
  </si>
  <si>
    <t>V2/546125 del 15/05/2018</t>
  </si>
  <si>
    <t>25/PA del 16/05/2018</t>
  </si>
  <si>
    <t>33/PA del 19/05/2018</t>
  </si>
  <si>
    <t>FATTPA 4_18 del 18/05/2018</t>
  </si>
  <si>
    <t>FATTPA 3_18 del 18/05/2018</t>
  </si>
  <si>
    <t>2040/180013900 del 18/05/2018</t>
  </si>
  <si>
    <t>11PA del 18/05/2018</t>
  </si>
  <si>
    <t>V2/548041 del 23/05/2018</t>
  </si>
  <si>
    <t>002 del 25/05/2018</t>
  </si>
  <si>
    <t>974/02 del 31/05/2018</t>
  </si>
  <si>
    <t>135-ORD del 31/05/2018</t>
  </si>
  <si>
    <t>36/PA del 25/05/2018</t>
  </si>
  <si>
    <t>156/A del 30/05/2018</t>
  </si>
  <si>
    <t>8718192670 del 06/06/2018</t>
  </si>
  <si>
    <t>000032-2018-E del 15/06/2018</t>
  </si>
  <si>
    <t>8T00415942 del 06/06/2018</t>
  </si>
  <si>
    <t>8T00401988 del 06/06/2018</t>
  </si>
  <si>
    <t>8A00470708 del 06/06/2018</t>
  </si>
  <si>
    <t>24PA\2018 del 18/06/2018</t>
  </si>
  <si>
    <t>25PA\2018 del 18/06/2018</t>
  </si>
  <si>
    <t>20/C del 18/06/2018</t>
  </si>
  <si>
    <t>2018E000005158 del 20/06/2018</t>
  </si>
  <si>
    <t>7X02435814 del 14/06/2018</t>
  </si>
  <si>
    <t>30PA del 25/06/2018</t>
  </si>
  <si>
    <t>03 del 26/06/2018</t>
  </si>
  <si>
    <t>6-E del 26/06/2018</t>
  </si>
  <si>
    <t>02 del 26/06/2018</t>
  </si>
  <si>
    <t>4-E del 26/06/2018</t>
  </si>
  <si>
    <t>3-E del 26/06/2018</t>
  </si>
  <si>
    <t>2-E del 26/06/2018</t>
  </si>
  <si>
    <t>1-E del 26/06/2018</t>
  </si>
  <si>
    <t>V2/561198 del 28/06/2018</t>
  </si>
  <si>
    <t>2040/180017915 del 28/06/2018</t>
  </si>
  <si>
    <t>7-E del 06/07/2018</t>
  </si>
  <si>
    <t>1191/02 del 30/06/2018</t>
  </si>
  <si>
    <t>29/PA del 30/05/2018</t>
  </si>
  <si>
    <t>5-E del 26/06/2018</t>
  </si>
  <si>
    <t>4/E/2018 del 04/04/2018</t>
  </si>
  <si>
    <t>8718225156 del 10/07/2018</t>
  </si>
  <si>
    <t>FATTPA 43_18 del 16/07/2018</t>
  </si>
  <si>
    <t>FATTPA 42_18 del 16/07/2018</t>
  </si>
  <si>
    <t>W143 del 30/06/2018</t>
  </si>
  <si>
    <t>0065000675 del 31/07/2018</t>
  </si>
  <si>
    <t>8718261530 del 01/08/2018</t>
  </si>
  <si>
    <t>8T00542853 del 06/08/2018</t>
  </si>
  <si>
    <t>8A00635179 del 06/08/2018</t>
  </si>
  <si>
    <t>2018/FS/189 del 29/03/2018</t>
  </si>
  <si>
    <t>FATTPA 3_18 del 18/04/2018</t>
  </si>
  <si>
    <t>06PA del 17/04/2018</t>
  </si>
  <si>
    <t>2018E000006888 del 20/08/2018</t>
  </si>
  <si>
    <t>7X03413161 del 14/08/2018</t>
  </si>
  <si>
    <t>FATTPA 54_18 del 11/09/2018</t>
  </si>
  <si>
    <t>FATTPA 55_18 del 11/09/2018</t>
  </si>
  <si>
    <t>31PA\2018 del 24/09/2018</t>
  </si>
  <si>
    <t>30PA\2018 del 24/09/2018</t>
  </si>
  <si>
    <t>340 del 27/09/2018</t>
  </si>
  <si>
    <t>2017E000007879 del 21/10/2017</t>
  </si>
  <si>
    <t>2017E000007808 del 21/10/2017</t>
  </si>
  <si>
    <t>20184E27090 del 25/09/2018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</si>
</sst>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148</v>
      </c>
      <c r="B10" s="37"/>
      <c r="C10" s="50">
        <f>SUM(C16:D19)</f>
        <v>185798.36000000004</v>
      </c>
      <c r="D10" s="37"/>
      <c r="E10" s="38">
        <f>('Trimestre 1'!H1+'Trimestre 2'!H1+'Trimestre 3'!H1+'Trimestre 4'!H1)/C10</f>
        <v>-22.74619829798282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55</v>
      </c>
      <c r="C16" s="51">
        <f>'Trimestre 1'!B1</f>
        <v>83217.44000000002</v>
      </c>
      <c r="D16" s="52"/>
      <c r="E16" s="51">
        <f>'Trimestre 1'!G1</f>
        <v>-19.785763537066256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66</v>
      </c>
      <c r="C17" s="51">
        <f>'Trimestre 2'!B1</f>
        <v>81968.53</v>
      </c>
      <c r="D17" s="52"/>
      <c r="E17" s="51">
        <f>'Trimestre 2'!G1</f>
        <v>-26.742676976151706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27</v>
      </c>
      <c r="C18" s="51">
        <f>'Trimestre 3'!B1</f>
        <v>20612.39</v>
      </c>
      <c r="D18" s="52"/>
      <c r="E18" s="51">
        <f>'Trimestre 3'!G1</f>
        <v>-18.805574220165642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83217.44000000002</v>
      </c>
      <c r="C1">
        <f>COUNTA(A4:A203)</f>
        <v>55</v>
      </c>
      <c r="G1" s="20">
        <f>IF(B1&lt;&gt;0,H1/B1,0)</f>
        <v>-19.785763537066256</v>
      </c>
      <c r="H1" s="19">
        <f>SUM(H4:H195)</f>
        <v>-1646520.5899999994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360.6</v>
      </c>
      <c r="C4" s="17">
        <v>43128</v>
      </c>
      <c r="D4" s="17">
        <v>43116</v>
      </c>
      <c r="E4" s="17"/>
      <c r="F4" s="17"/>
      <c r="G4" s="1">
        <f>D4-C4-(F4-E4)</f>
        <v>-12</v>
      </c>
      <c r="H4" s="16">
        <f>B4*G4</f>
        <v>-4327.200000000001</v>
      </c>
    </row>
    <row r="5" spans="1:8" ht="15">
      <c r="A5" s="28" t="s">
        <v>23</v>
      </c>
      <c r="B5" s="16">
        <v>185</v>
      </c>
      <c r="C5" s="17">
        <v>43128</v>
      </c>
      <c r="D5" s="17">
        <v>43116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-2220</v>
      </c>
    </row>
    <row r="6" spans="1:8" ht="15">
      <c r="A6" s="28" t="s">
        <v>24</v>
      </c>
      <c r="B6" s="16">
        <v>1052</v>
      </c>
      <c r="C6" s="17">
        <v>43128</v>
      </c>
      <c r="D6" s="17">
        <v>43116</v>
      </c>
      <c r="E6" s="17"/>
      <c r="F6" s="17"/>
      <c r="G6" s="1">
        <f t="shared" si="0"/>
        <v>-12</v>
      </c>
      <c r="H6" s="16">
        <f t="shared" si="1"/>
        <v>-12624</v>
      </c>
    </row>
    <row r="7" spans="1:8" ht="15">
      <c r="A7" s="28" t="s">
        <v>25</v>
      </c>
      <c r="B7" s="16">
        <v>90</v>
      </c>
      <c r="C7" s="17">
        <v>43138</v>
      </c>
      <c r="D7" s="17">
        <v>43116</v>
      </c>
      <c r="E7" s="17"/>
      <c r="F7" s="17"/>
      <c r="G7" s="1">
        <f t="shared" si="0"/>
        <v>-22</v>
      </c>
      <c r="H7" s="16">
        <f t="shared" si="1"/>
        <v>-1980</v>
      </c>
    </row>
    <row r="8" spans="1:8" ht="15">
      <c r="A8" s="28" t="s">
        <v>26</v>
      </c>
      <c r="B8" s="16">
        <v>8077.72</v>
      </c>
      <c r="C8" s="17">
        <v>43138</v>
      </c>
      <c r="D8" s="17">
        <v>43116</v>
      </c>
      <c r="E8" s="17"/>
      <c r="F8" s="17"/>
      <c r="G8" s="1">
        <f t="shared" si="0"/>
        <v>-22</v>
      </c>
      <c r="H8" s="16">
        <f t="shared" si="1"/>
        <v>-177709.84</v>
      </c>
    </row>
    <row r="9" spans="1:8" ht="15">
      <c r="A9" s="28" t="s">
        <v>27</v>
      </c>
      <c r="B9" s="16">
        <v>206</v>
      </c>
      <c r="C9" s="17">
        <v>43138</v>
      </c>
      <c r="D9" s="17">
        <v>43116</v>
      </c>
      <c r="E9" s="17"/>
      <c r="F9" s="17"/>
      <c r="G9" s="1">
        <f t="shared" si="0"/>
        <v>-22</v>
      </c>
      <c r="H9" s="16">
        <f t="shared" si="1"/>
        <v>-4532</v>
      </c>
    </row>
    <row r="10" spans="1:8" ht="15">
      <c r="A10" s="28" t="s">
        <v>28</v>
      </c>
      <c r="B10" s="16">
        <v>412</v>
      </c>
      <c r="C10" s="17">
        <v>43138</v>
      </c>
      <c r="D10" s="17">
        <v>43116</v>
      </c>
      <c r="E10" s="17"/>
      <c r="F10" s="17"/>
      <c r="G10" s="1">
        <f t="shared" si="0"/>
        <v>-22</v>
      </c>
      <c r="H10" s="16">
        <f t="shared" si="1"/>
        <v>-9064</v>
      </c>
    </row>
    <row r="11" spans="1:8" ht="15">
      <c r="A11" s="28" t="s">
        <v>29</v>
      </c>
      <c r="B11" s="16">
        <v>324</v>
      </c>
      <c r="C11" s="17">
        <v>43138</v>
      </c>
      <c r="D11" s="17">
        <v>43116</v>
      </c>
      <c r="E11" s="17"/>
      <c r="F11" s="17"/>
      <c r="G11" s="1">
        <f t="shared" si="0"/>
        <v>-22</v>
      </c>
      <c r="H11" s="16">
        <f t="shared" si="1"/>
        <v>-7128</v>
      </c>
    </row>
    <row r="12" spans="1:8" ht="15">
      <c r="A12" s="28" t="s">
        <v>30</v>
      </c>
      <c r="B12" s="16">
        <v>376.41</v>
      </c>
      <c r="C12" s="17">
        <v>43139</v>
      </c>
      <c r="D12" s="17">
        <v>43116</v>
      </c>
      <c r="E12" s="17"/>
      <c r="F12" s="17"/>
      <c r="G12" s="1">
        <f t="shared" si="0"/>
        <v>-23</v>
      </c>
      <c r="H12" s="16">
        <f t="shared" si="1"/>
        <v>-8657.43</v>
      </c>
    </row>
    <row r="13" spans="1:8" ht="15">
      <c r="A13" s="28" t="s">
        <v>31</v>
      </c>
      <c r="B13" s="16">
        <v>966.96</v>
      </c>
      <c r="C13" s="17">
        <v>43139</v>
      </c>
      <c r="D13" s="17">
        <v>43116</v>
      </c>
      <c r="E13" s="17"/>
      <c r="F13" s="17"/>
      <c r="G13" s="1">
        <f t="shared" si="0"/>
        <v>-23</v>
      </c>
      <c r="H13" s="16">
        <f t="shared" si="1"/>
        <v>-22240.08</v>
      </c>
    </row>
    <row r="14" spans="1:8" ht="15">
      <c r="A14" s="28" t="s">
        <v>32</v>
      </c>
      <c r="B14" s="16">
        <v>790</v>
      </c>
      <c r="C14" s="17">
        <v>43139</v>
      </c>
      <c r="D14" s="17">
        <v>43116</v>
      </c>
      <c r="E14" s="17"/>
      <c r="F14" s="17"/>
      <c r="G14" s="1">
        <f t="shared" si="0"/>
        <v>-23</v>
      </c>
      <c r="H14" s="16">
        <f t="shared" si="1"/>
        <v>-18170</v>
      </c>
    </row>
    <row r="15" spans="1:8" ht="15">
      <c r="A15" s="28" t="s">
        <v>33</v>
      </c>
      <c r="B15" s="16">
        <v>966.96</v>
      </c>
      <c r="C15" s="17">
        <v>43139</v>
      </c>
      <c r="D15" s="17">
        <v>43116</v>
      </c>
      <c r="E15" s="17"/>
      <c r="F15" s="17"/>
      <c r="G15" s="1">
        <f t="shared" si="0"/>
        <v>-23</v>
      </c>
      <c r="H15" s="16">
        <f t="shared" si="1"/>
        <v>-22240.08</v>
      </c>
    </row>
    <row r="16" spans="1:8" ht="15">
      <c r="A16" s="28" t="s">
        <v>34</v>
      </c>
      <c r="B16" s="16">
        <v>548.56</v>
      </c>
      <c r="C16" s="17">
        <v>43140</v>
      </c>
      <c r="D16" s="17">
        <v>43116</v>
      </c>
      <c r="E16" s="17"/>
      <c r="F16" s="17"/>
      <c r="G16" s="1">
        <f t="shared" si="0"/>
        <v>-24</v>
      </c>
      <c r="H16" s="16">
        <f t="shared" si="1"/>
        <v>-13165.439999999999</v>
      </c>
    </row>
    <row r="17" spans="1:8" ht="15">
      <c r="A17" s="28" t="s">
        <v>35</v>
      </c>
      <c r="B17" s="16">
        <v>230</v>
      </c>
      <c r="C17" s="17">
        <v>43146</v>
      </c>
      <c r="D17" s="17">
        <v>43116</v>
      </c>
      <c r="E17" s="17"/>
      <c r="F17" s="17"/>
      <c r="G17" s="1">
        <f t="shared" si="0"/>
        <v>-30</v>
      </c>
      <c r="H17" s="16">
        <f t="shared" si="1"/>
        <v>-6900</v>
      </c>
    </row>
    <row r="18" spans="1:8" ht="15">
      <c r="A18" s="28" t="s">
        <v>36</v>
      </c>
      <c r="B18" s="16">
        <v>38.3</v>
      </c>
      <c r="C18" s="17">
        <v>43146</v>
      </c>
      <c r="D18" s="17">
        <v>43116</v>
      </c>
      <c r="E18" s="17"/>
      <c r="F18" s="17"/>
      <c r="G18" s="1">
        <f t="shared" si="0"/>
        <v>-30</v>
      </c>
      <c r="H18" s="16">
        <f t="shared" si="1"/>
        <v>-1149</v>
      </c>
    </row>
    <row r="19" spans="1:8" ht="15">
      <c r="A19" s="28" t="s">
        <v>37</v>
      </c>
      <c r="B19" s="16">
        <v>150</v>
      </c>
      <c r="C19" s="17">
        <v>43152</v>
      </c>
      <c r="D19" s="17">
        <v>43125</v>
      </c>
      <c r="E19" s="17"/>
      <c r="F19" s="17"/>
      <c r="G19" s="1">
        <f t="shared" si="0"/>
        <v>-27</v>
      </c>
      <c r="H19" s="16">
        <f t="shared" si="1"/>
        <v>-4050</v>
      </c>
    </row>
    <row r="20" spans="1:8" ht="15">
      <c r="A20" s="28" t="s">
        <v>38</v>
      </c>
      <c r="B20" s="16">
        <v>54.63</v>
      </c>
      <c r="C20" s="17">
        <v>43153</v>
      </c>
      <c r="D20" s="17">
        <v>43125</v>
      </c>
      <c r="E20" s="17"/>
      <c r="F20" s="17"/>
      <c r="G20" s="1">
        <f t="shared" si="0"/>
        <v>-28</v>
      </c>
      <c r="H20" s="16">
        <f t="shared" si="1"/>
        <v>-1529.64</v>
      </c>
    </row>
    <row r="21" spans="1:8" ht="15">
      <c r="A21" s="28" t="s">
        <v>39</v>
      </c>
      <c r="B21" s="16">
        <v>8077.72</v>
      </c>
      <c r="C21" s="17">
        <v>43162</v>
      </c>
      <c r="D21" s="17">
        <v>43152</v>
      </c>
      <c r="E21" s="17"/>
      <c r="F21" s="17"/>
      <c r="G21" s="1">
        <f t="shared" si="0"/>
        <v>-10</v>
      </c>
      <c r="H21" s="16">
        <f t="shared" si="1"/>
        <v>-80777.2</v>
      </c>
    </row>
    <row r="22" spans="1:8" ht="15">
      <c r="A22" s="28" t="s">
        <v>40</v>
      </c>
      <c r="B22" s="16">
        <v>350</v>
      </c>
      <c r="C22" s="17">
        <v>43162</v>
      </c>
      <c r="D22" s="17">
        <v>43152</v>
      </c>
      <c r="E22" s="17"/>
      <c r="F22" s="17"/>
      <c r="G22" s="1">
        <f t="shared" si="0"/>
        <v>-10</v>
      </c>
      <c r="H22" s="16">
        <f t="shared" si="1"/>
        <v>-3500</v>
      </c>
    </row>
    <row r="23" spans="1:8" ht="15">
      <c r="A23" s="28" t="s">
        <v>41</v>
      </c>
      <c r="B23" s="16">
        <v>129.51</v>
      </c>
      <c r="C23" s="17">
        <v>43163</v>
      </c>
      <c r="D23" s="17">
        <v>43152</v>
      </c>
      <c r="E23" s="17"/>
      <c r="F23" s="17"/>
      <c r="G23" s="1">
        <f t="shared" si="0"/>
        <v>-11</v>
      </c>
      <c r="H23" s="16">
        <f t="shared" si="1"/>
        <v>-1424.61</v>
      </c>
    </row>
    <row r="24" spans="1:8" ht="15">
      <c r="A24" s="28" t="s">
        <v>42</v>
      </c>
      <c r="B24" s="16">
        <v>988.43</v>
      </c>
      <c r="C24" s="17">
        <v>43163</v>
      </c>
      <c r="D24" s="17">
        <v>43152</v>
      </c>
      <c r="E24" s="17"/>
      <c r="F24" s="17"/>
      <c r="G24" s="1">
        <f t="shared" si="0"/>
        <v>-11</v>
      </c>
      <c r="H24" s="16">
        <f t="shared" si="1"/>
        <v>-10872.73</v>
      </c>
    </row>
    <row r="25" spans="1:8" ht="15">
      <c r="A25" s="28" t="s">
        <v>43</v>
      </c>
      <c r="B25" s="16">
        <v>300</v>
      </c>
      <c r="C25" s="17">
        <v>43168</v>
      </c>
      <c r="D25" s="17">
        <v>43140</v>
      </c>
      <c r="E25" s="17"/>
      <c r="F25" s="17"/>
      <c r="G25" s="1">
        <f t="shared" si="0"/>
        <v>-28</v>
      </c>
      <c r="H25" s="16">
        <f t="shared" si="1"/>
        <v>-8400</v>
      </c>
    </row>
    <row r="26" spans="1:8" ht="15">
      <c r="A26" s="28" t="s">
        <v>44</v>
      </c>
      <c r="B26" s="16">
        <v>32.26</v>
      </c>
      <c r="C26" s="17">
        <v>43168</v>
      </c>
      <c r="D26" s="17">
        <v>43140</v>
      </c>
      <c r="E26" s="17"/>
      <c r="F26" s="17"/>
      <c r="G26" s="1">
        <f t="shared" si="0"/>
        <v>-28</v>
      </c>
      <c r="H26" s="16">
        <f t="shared" si="1"/>
        <v>-903.28</v>
      </c>
    </row>
    <row r="27" spans="1:8" ht="15">
      <c r="A27" s="28" t="s">
        <v>45</v>
      </c>
      <c r="B27" s="16">
        <v>4000</v>
      </c>
      <c r="C27" s="17">
        <v>43168</v>
      </c>
      <c r="D27" s="17">
        <v>43140</v>
      </c>
      <c r="E27" s="17"/>
      <c r="F27" s="17"/>
      <c r="G27" s="1">
        <f t="shared" si="0"/>
        <v>-28</v>
      </c>
      <c r="H27" s="16">
        <f t="shared" si="1"/>
        <v>-112000</v>
      </c>
    </row>
    <row r="28" spans="1:8" ht="15">
      <c r="A28" s="28" t="s">
        <v>46</v>
      </c>
      <c r="B28" s="16">
        <v>9406.08</v>
      </c>
      <c r="C28" s="17">
        <v>43173</v>
      </c>
      <c r="D28" s="17">
        <v>43143</v>
      </c>
      <c r="E28" s="17"/>
      <c r="F28" s="17"/>
      <c r="G28" s="1">
        <f t="shared" si="0"/>
        <v>-30</v>
      </c>
      <c r="H28" s="16">
        <f t="shared" si="1"/>
        <v>-282182.4</v>
      </c>
    </row>
    <row r="29" spans="1:8" ht="15">
      <c r="A29" s="28" t="s">
        <v>47</v>
      </c>
      <c r="B29" s="16">
        <v>9283.92</v>
      </c>
      <c r="C29" s="17">
        <v>43173</v>
      </c>
      <c r="D29" s="17">
        <v>43143</v>
      </c>
      <c r="E29" s="17"/>
      <c r="F29" s="17"/>
      <c r="G29" s="1">
        <f t="shared" si="0"/>
        <v>-30</v>
      </c>
      <c r="H29" s="16">
        <f t="shared" si="1"/>
        <v>-278517.6</v>
      </c>
    </row>
    <row r="30" spans="1:8" ht="15">
      <c r="A30" s="28" t="s">
        <v>48</v>
      </c>
      <c r="B30" s="16">
        <v>9365.36</v>
      </c>
      <c r="C30" s="17">
        <v>43173</v>
      </c>
      <c r="D30" s="17">
        <v>43143</v>
      </c>
      <c r="E30" s="17"/>
      <c r="F30" s="17"/>
      <c r="G30" s="1">
        <f t="shared" si="0"/>
        <v>-30</v>
      </c>
      <c r="H30" s="16">
        <f t="shared" si="1"/>
        <v>-280960.80000000005</v>
      </c>
    </row>
    <row r="31" spans="1:8" ht="15">
      <c r="A31" s="28" t="s">
        <v>49</v>
      </c>
      <c r="B31" s="16">
        <v>7669.39</v>
      </c>
      <c r="C31" s="17">
        <v>43173</v>
      </c>
      <c r="D31" s="17">
        <v>43143</v>
      </c>
      <c r="E31" s="17"/>
      <c r="F31" s="17"/>
      <c r="G31" s="1">
        <f t="shared" si="0"/>
        <v>-30</v>
      </c>
      <c r="H31" s="16">
        <f t="shared" si="1"/>
        <v>-230081.7</v>
      </c>
    </row>
    <row r="32" spans="1:8" ht="15">
      <c r="A32" s="28" t="s">
        <v>50</v>
      </c>
      <c r="B32" s="16">
        <v>163.93</v>
      </c>
      <c r="C32" s="17">
        <v>43173</v>
      </c>
      <c r="D32" s="17">
        <v>43152</v>
      </c>
      <c r="E32" s="17"/>
      <c r="F32" s="17"/>
      <c r="G32" s="1">
        <f t="shared" si="0"/>
        <v>-21</v>
      </c>
      <c r="H32" s="16">
        <f t="shared" si="1"/>
        <v>-3442.53</v>
      </c>
    </row>
    <row r="33" spans="1:8" ht="15">
      <c r="A33" s="28" t="s">
        <v>51</v>
      </c>
      <c r="B33" s="16">
        <v>409.84</v>
      </c>
      <c r="C33" s="17">
        <v>43173</v>
      </c>
      <c r="D33" s="17">
        <v>43152</v>
      </c>
      <c r="E33" s="17"/>
      <c r="F33" s="17"/>
      <c r="G33" s="1">
        <f t="shared" si="0"/>
        <v>-21</v>
      </c>
      <c r="H33" s="16">
        <f t="shared" si="1"/>
        <v>-8606.64</v>
      </c>
    </row>
    <row r="34" spans="1:8" ht="15">
      <c r="A34" s="28" t="s">
        <v>52</v>
      </c>
      <c r="B34" s="16">
        <v>409.84</v>
      </c>
      <c r="C34" s="17">
        <v>43173</v>
      </c>
      <c r="D34" s="17">
        <v>43152</v>
      </c>
      <c r="E34" s="17"/>
      <c r="F34" s="17"/>
      <c r="G34" s="1">
        <f t="shared" si="0"/>
        <v>-21</v>
      </c>
      <c r="H34" s="16">
        <f t="shared" si="1"/>
        <v>-8606.64</v>
      </c>
    </row>
    <row r="35" spans="1:8" ht="15">
      <c r="A35" s="28" t="s">
        <v>53</v>
      </c>
      <c r="B35" s="16">
        <v>409.84</v>
      </c>
      <c r="C35" s="17">
        <v>43173</v>
      </c>
      <c r="D35" s="17">
        <v>43152</v>
      </c>
      <c r="E35" s="17"/>
      <c r="F35" s="17"/>
      <c r="G35" s="1">
        <f t="shared" si="0"/>
        <v>-21</v>
      </c>
      <c r="H35" s="16">
        <f t="shared" si="1"/>
        <v>-8606.64</v>
      </c>
    </row>
    <row r="36" spans="1:8" ht="15">
      <c r="A36" s="28" t="s">
        <v>54</v>
      </c>
      <c r="B36" s="16">
        <v>491.8</v>
      </c>
      <c r="C36" s="17">
        <v>42867</v>
      </c>
      <c r="D36" s="17">
        <v>43152</v>
      </c>
      <c r="E36" s="17"/>
      <c r="F36" s="17"/>
      <c r="G36" s="1">
        <f t="shared" si="0"/>
        <v>285</v>
      </c>
      <c r="H36" s="16">
        <f t="shared" si="1"/>
        <v>140163</v>
      </c>
    </row>
    <row r="37" spans="1:8" ht="15">
      <c r="A37" s="28" t="s">
        <v>55</v>
      </c>
      <c r="B37" s="16">
        <v>573.77</v>
      </c>
      <c r="C37" s="17">
        <v>42936</v>
      </c>
      <c r="D37" s="17">
        <v>43152</v>
      </c>
      <c r="E37" s="17"/>
      <c r="F37" s="17"/>
      <c r="G37" s="1">
        <f t="shared" si="0"/>
        <v>216</v>
      </c>
      <c r="H37" s="16">
        <f t="shared" si="1"/>
        <v>123934.31999999999</v>
      </c>
    </row>
    <row r="38" spans="1:8" ht="15">
      <c r="A38" s="28" t="s">
        <v>56</v>
      </c>
      <c r="B38" s="16">
        <v>655.74</v>
      </c>
      <c r="C38" s="17">
        <v>42936</v>
      </c>
      <c r="D38" s="17">
        <v>43152</v>
      </c>
      <c r="E38" s="17"/>
      <c r="F38" s="17"/>
      <c r="G38" s="1">
        <f t="shared" si="0"/>
        <v>216</v>
      </c>
      <c r="H38" s="16">
        <f t="shared" si="1"/>
        <v>141639.84</v>
      </c>
    </row>
    <row r="39" spans="1:8" ht="15">
      <c r="A39" s="28" t="s">
        <v>57</v>
      </c>
      <c r="B39" s="16">
        <v>25.99</v>
      </c>
      <c r="C39" s="17">
        <v>43181</v>
      </c>
      <c r="D39" s="17">
        <v>43152</v>
      </c>
      <c r="E39" s="17"/>
      <c r="F39" s="17"/>
      <c r="G39" s="1">
        <f t="shared" si="0"/>
        <v>-29</v>
      </c>
      <c r="H39" s="16">
        <f t="shared" si="1"/>
        <v>-753.7099999999999</v>
      </c>
    </row>
    <row r="40" spans="1:8" ht="15">
      <c r="A40" s="28" t="s">
        <v>58</v>
      </c>
      <c r="B40" s="16">
        <v>405</v>
      </c>
      <c r="C40" s="17">
        <v>43182</v>
      </c>
      <c r="D40" s="17">
        <v>43165</v>
      </c>
      <c r="E40" s="17"/>
      <c r="F40" s="17"/>
      <c r="G40" s="1">
        <f t="shared" si="0"/>
        <v>-17</v>
      </c>
      <c r="H40" s="16">
        <f t="shared" si="1"/>
        <v>-6885</v>
      </c>
    </row>
    <row r="41" spans="1:8" ht="15">
      <c r="A41" s="28" t="s">
        <v>59</v>
      </c>
      <c r="B41" s="16">
        <v>178.69</v>
      </c>
      <c r="C41" s="17">
        <v>43182</v>
      </c>
      <c r="D41" s="17">
        <v>43165</v>
      </c>
      <c r="E41" s="17"/>
      <c r="F41" s="17"/>
      <c r="G41" s="1">
        <f t="shared" si="0"/>
        <v>-17</v>
      </c>
      <c r="H41" s="16">
        <f t="shared" si="1"/>
        <v>-3037.73</v>
      </c>
    </row>
    <row r="42" spans="1:8" ht="15">
      <c r="A42" s="28" t="s">
        <v>60</v>
      </c>
      <c r="B42" s="16">
        <v>1219.28</v>
      </c>
      <c r="C42" s="17">
        <v>43182</v>
      </c>
      <c r="D42" s="17">
        <v>43165</v>
      </c>
      <c r="E42" s="17"/>
      <c r="F42" s="17"/>
      <c r="G42" s="1">
        <f t="shared" si="0"/>
        <v>-17</v>
      </c>
      <c r="H42" s="16">
        <f t="shared" si="1"/>
        <v>-20727.76</v>
      </c>
    </row>
    <row r="43" spans="1:8" ht="15">
      <c r="A43" s="28" t="s">
        <v>61</v>
      </c>
      <c r="B43" s="16">
        <v>580</v>
      </c>
      <c r="C43" s="17">
        <v>43182</v>
      </c>
      <c r="D43" s="17">
        <v>43165</v>
      </c>
      <c r="E43" s="17"/>
      <c r="F43" s="17"/>
      <c r="G43" s="1">
        <f t="shared" si="0"/>
        <v>-17</v>
      </c>
      <c r="H43" s="16">
        <f t="shared" si="1"/>
        <v>-9860</v>
      </c>
    </row>
    <row r="44" spans="1:8" ht="15">
      <c r="A44" s="28" t="s">
        <v>62</v>
      </c>
      <c r="B44" s="16">
        <v>931.32</v>
      </c>
      <c r="C44" s="17">
        <v>43182</v>
      </c>
      <c r="D44" s="17">
        <v>43165</v>
      </c>
      <c r="E44" s="17"/>
      <c r="F44" s="17"/>
      <c r="G44" s="1">
        <f t="shared" si="0"/>
        <v>-17</v>
      </c>
      <c r="H44" s="16">
        <f t="shared" si="1"/>
        <v>-15832.44</v>
      </c>
    </row>
    <row r="45" spans="1:8" ht="15">
      <c r="A45" s="28" t="s">
        <v>63</v>
      </c>
      <c r="B45" s="16">
        <v>206</v>
      </c>
      <c r="C45" s="17">
        <v>43194</v>
      </c>
      <c r="D45" s="17">
        <v>43165</v>
      </c>
      <c r="E45" s="17"/>
      <c r="F45" s="17"/>
      <c r="G45" s="1">
        <f t="shared" si="0"/>
        <v>-29</v>
      </c>
      <c r="H45" s="16">
        <f t="shared" si="1"/>
        <v>-5974</v>
      </c>
    </row>
    <row r="46" spans="1:8" ht="15">
      <c r="A46" s="28" t="s">
        <v>64</v>
      </c>
      <c r="B46" s="16">
        <v>412</v>
      </c>
      <c r="C46" s="17">
        <v>43194</v>
      </c>
      <c r="D46" s="17">
        <v>43165</v>
      </c>
      <c r="E46" s="17"/>
      <c r="F46" s="17"/>
      <c r="G46" s="1">
        <f t="shared" si="0"/>
        <v>-29</v>
      </c>
      <c r="H46" s="16">
        <f t="shared" si="1"/>
        <v>-11948</v>
      </c>
    </row>
    <row r="47" spans="1:8" ht="15">
      <c r="A47" s="28" t="s">
        <v>65</v>
      </c>
      <c r="B47" s="16">
        <v>816.5</v>
      </c>
      <c r="C47" s="17">
        <v>43194</v>
      </c>
      <c r="D47" s="17">
        <v>43165</v>
      </c>
      <c r="E47" s="17"/>
      <c r="F47" s="17"/>
      <c r="G47" s="1">
        <f t="shared" si="0"/>
        <v>-29</v>
      </c>
      <c r="H47" s="16">
        <f t="shared" si="1"/>
        <v>-23678.5</v>
      </c>
    </row>
    <row r="48" spans="1:8" ht="15">
      <c r="A48" s="28" t="s">
        <v>66</v>
      </c>
      <c r="B48" s="16">
        <v>77.57</v>
      </c>
      <c r="C48" s="17">
        <v>43194</v>
      </c>
      <c r="D48" s="17">
        <v>43165</v>
      </c>
      <c r="E48" s="17"/>
      <c r="F48" s="17"/>
      <c r="G48" s="1">
        <f t="shared" si="0"/>
        <v>-29</v>
      </c>
      <c r="H48" s="16">
        <f t="shared" si="1"/>
        <v>-2249.5299999999997</v>
      </c>
    </row>
    <row r="49" spans="1:8" ht="15">
      <c r="A49" s="28" t="s">
        <v>67</v>
      </c>
      <c r="B49" s="16">
        <v>454.54</v>
      </c>
      <c r="C49" s="17">
        <v>43194</v>
      </c>
      <c r="D49" s="17">
        <v>43165</v>
      </c>
      <c r="E49" s="17"/>
      <c r="F49" s="17"/>
      <c r="G49" s="1">
        <f t="shared" si="0"/>
        <v>-29</v>
      </c>
      <c r="H49" s="16">
        <f t="shared" si="1"/>
        <v>-13181.66</v>
      </c>
    </row>
    <row r="50" spans="1:8" ht="15">
      <c r="A50" s="28" t="s">
        <v>68</v>
      </c>
      <c r="B50" s="16">
        <v>747.5</v>
      </c>
      <c r="C50" s="17">
        <v>43194</v>
      </c>
      <c r="D50" s="17">
        <v>43165</v>
      </c>
      <c r="E50" s="17"/>
      <c r="F50" s="17"/>
      <c r="G50" s="1">
        <f t="shared" si="0"/>
        <v>-29</v>
      </c>
      <c r="H50" s="16">
        <f t="shared" si="1"/>
        <v>-21677.5</v>
      </c>
    </row>
    <row r="51" spans="1:8" ht="15">
      <c r="A51" s="28" t="s">
        <v>69</v>
      </c>
      <c r="B51" s="16">
        <v>360.6</v>
      </c>
      <c r="C51" s="17">
        <v>43194</v>
      </c>
      <c r="D51" s="17">
        <v>43165</v>
      </c>
      <c r="E51" s="17"/>
      <c r="F51" s="17"/>
      <c r="G51" s="1">
        <f t="shared" si="0"/>
        <v>-29</v>
      </c>
      <c r="H51" s="16">
        <f t="shared" si="1"/>
        <v>-10457.400000000001</v>
      </c>
    </row>
    <row r="52" spans="1:8" ht="15">
      <c r="A52" s="28" t="s">
        <v>70</v>
      </c>
      <c r="B52" s="16">
        <v>8077.72</v>
      </c>
      <c r="C52" s="17">
        <v>43195</v>
      </c>
      <c r="D52" s="17">
        <v>43165</v>
      </c>
      <c r="E52" s="17"/>
      <c r="F52" s="17"/>
      <c r="G52" s="1">
        <f t="shared" si="0"/>
        <v>-30</v>
      </c>
      <c r="H52" s="16">
        <f t="shared" si="1"/>
        <v>-242331.6</v>
      </c>
    </row>
    <row r="53" spans="1:8" ht="15">
      <c r="A53" s="28" t="s">
        <v>71</v>
      </c>
      <c r="B53" s="16">
        <v>64.99</v>
      </c>
      <c r="C53" s="17">
        <v>43181</v>
      </c>
      <c r="D53" s="17">
        <v>43168</v>
      </c>
      <c r="E53" s="17"/>
      <c r="F53" s="17"/>
      <c r="G53" s="1">
        <f t="shared" si="0"/>
        <v>-13</v>
      </c>
      <c r="H53" s="16">
        <f t="shared" si="1"/>
        <v>-844.8699999999999</v>
      </c>
    </row>
    <row r="54" spans="1:8" ht="15">
      <c r="A54" s="28" t="s">
        <v>72</v>
      </c>
      <c r="B54" s="16">
        <v>451.64</v>
      </c>
      <c r="C54" s="17">
        <v>43204</v>
      </c>
      <c r="D54" s="17">
        <v>43186</v>
      </c>
      <c r="E54" s="17"/>
      <c r="F54" s="17"/>
      <c r="G54" s="1">
        <f t="shared" si="0"/>
        <v>-18</v>
      </c>
      <c r="H54" s="16">
        <f t="shared" si="1"/>
        <v>-8129.5199999999995</v>
      </c>
    </row>
    <row r="55" spans="1:8" ht="15">
      <c r="A55" s="28" t="s">
        <v>73</v>
      </c>
      <c r="B55" s="16">
        <v>30.42</v>
      </c>
      <c r="C55" s="17">
        <v>43209</v>
      </c>
      <c r="D55" s="17">
        <v>43186</v>
      </c>
      <c r="E55" s="17"/>
      <c r="F55" s="17"/>
      <c r="G55" s="1">
        <f t="shared" si="0"/>
        <v>-23</v>
      </c>
      <c r="H55" s="16">
        <f t="shared" si="1"/>
        <v>-699.6600000000001</v>
      </c>
    </row>
    <row r="56" spans="1:8" ht="15">
      <c r="A56" s="28" t="s">
        <v>74</v>
      </c>
      <c r="B56" s="16">
        <v>106.56</v>
      </c>
      <c r="C56" s="17">
        <v>43210</v>
      </c>
      <c r="D56" s="17">
        <v>43186</v>
      </c>
      <c r="E56" s="17"/>
      <c r="F56" s="17"/>
      <c r="G56" s="1">
        <f t="shared" si="0"/>
        <v>-24</v>
      </c>
      <c r="H56" s="16">
        <f t="shared" si="1"/>
        <v>-2557.44</v>
      </c>
    </row>
    <row r="57" spans="1:8" ht="15">
      <c r="A57" s="28" t="s">
        <v>75</v>
      </c>
      <c r="B57" s="16">
        <v>70</v>
      </c>
      <c r="C57" s="17">
        <v>43210</v>
      </c>
      <c r="D57" s="17">
        <v>43186</v>
      </c>
      <c r="E57" s="17"/>
      <c r="F57" s="17"/>
      <c r="G57" s="1">
        <f t="shared" si="0"/>
        <v>-24</v>
      </c>
      <c r="H57" s="16">
        <f t="shared" si="1"/>
        <v>-1680</v>
      </c>
    </row>
    <row r="58" spans="1:8" ht="15">
      <c r="A58" s="28" t="s">
        <v>76</v>
      </c>
      <c r="B58" s="16">
        <v>454.55</v>
      </c>
      <c r="C58" s="17">
        <v>43215</v>
      </c>
      <c r="D58" s="17">
        <v>43186</v>
      </c>
      <c r="E58" s="17"/>
      <c r="F58" s="17"/>
      <c r="G58" s="1">
        <f t="shared" si="0"/>
        <v>-29</v>
      </c>
      <c r="H58" s="16">
        <f t="shared" si="1"/>
        <v>-13181.95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81968.53</v>
      </c>
      <c r="C1">
        <f>COUNTA(A4:A203)</f>
        <v>66</v>
      </c>
      <c r="G1" s="20">
        <f>IF(B1&lt;&gt;0,H1/B1,0)</f>
        <v>-26.742676976151706</v>
      </c>
      <c r="H1" s="19">
        <f>SUM(H4:H195)</f>
        <v>-2192057.9200000004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77</v>
      </c>
      <c r="B4" s="16">
        <v>110.66</v>
      </c>
      <c r="C4" s="17">
        <v>43223</v>
      </c>
      <c r="D4" s="17">
        <v>43196</v>
      </c>
      <c r="E4" s="17"/>
      <c r="F4" s="17"/>
      <c r="G4" s="1">
        <f>D4-C4-(F4-E4)</f>
        <v>-27</v>
      </c>
      <c r="H4" s="16">
        <f>B4*G4</f>
        <v>-2987.8199999999997</v>
      </c>
    </row>
    <row r="5" spans="1:8" ht="15">
      <c r="A5" s="28" t="s">
        <v>78</v>
      </c>
      <c r="B5" s="16">
        <v>1380</v>
      </c>
      <c r="C5" s="17">
        <v>43218</v>
      </c>
      <c r="D5" s="17">
        <v>43196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-30360</v>
      </c>
    </row>
    <row r="6" spans="1:8" ht="15">
      <c r="A6" s="28" t="s">
        <v>79</v>
      </c>
      <c r="B6" s="16">
        <v>330.41</v>
      </c>
      <c r="C6" s="17">
        <v>43223</v>
      </c>
      <c r="D6" s="17">
        <v>43196</v>
      </c>
      <c r="E6" s="17"/>
      <c r="F6" s="17"/>
      <c r="G6" s="1">
        <f t="shared" si="0"/>
        <v>-27</v>
      </c>
      <c r="H6" s="16">
        <f t="shared" si="1"/>
        <v>-8921.070000000002</v>
      </c>
    </row>
    <row r="7" spans="1:8" ht="15">
      <c r="A7" s="28" t="s">
        <v>80</v>
      </c>
      <c r="B7" s="16">
        <v>354.25</v>
      </c>
      <c r="C7" s="17">
        <v>43223</v>
      </c>
      <c r="D7" s="17">
        <v>43196</v>
      </c>
      <c r="E7" s="17"/>
      <c r="F7" s="17"/>
      <c r="G7" s="1">
        <f t="shared" si="0"/>
        <v>-27</v>
      </c>
      <c r="H7" s="16">
        <f t="shared" si="1"/>
        <v>-9564.75</v>
      </c>
    </row>
    <row r="8" spans="1:8" ht="15">
      <c r="A8" s="28" t="s">
        <v>81</v>
      </c>
      <c r="B8" s="16">
        <v>878.35</v>
      </c>
      <c r="C8" s="17">
        <v>43224</v>
      </c>
      <c r="D8" s="17">
        <v>43196</v>
      </c>
      <c r="E8" s="17"/>
      <c r="F8" s="17"/>
      <c r="G8" s="1">
        <f t="shared" si="0"/>
        <v>-28</v>
      </c>
      <c r="H8" s="16">
        <f t="shared" si="1"/>
        <v>-24593.8</v>
      </c>
    </row>
    <row r="9" spans="1:8" ht="15">
      <c r="A9" s="28" t="s">
        <v>82</v>
      </c>
      <c r="B9" s="16">
        <v>966.96</v>
      </c>
      <c r="C9" s="17">
        <v>43224</v>
      </c>
      <c r="D9" s="17">
        <v>43196</v>
      </c>
      <c r="E9" s="17"/>
      <c r="F9" s="17"/>
      <c r="G9" s="1">
        <f t="shared" si="0"/>
        <v>-28</v>
      </c>
      <c r="H9" s="16">
        <f t="shared" si="1"/>
        <v>-27074.88</v>
      </c>
    </row>
    <row r="10" spans="1:8" ht="15">
      <c r="A10" s="28" t="s">
        <v>83</v>
      </c>
      <c r="B10" s="16">
        <v>966.96</v>
      </c>
      <c r="C10" s="17">
        <v>43224</v>
      </c>
      <c r="D10" s="17">
        <v>43196</v>
      </c>
      <c r="E10" s="17"/>
      <c r="F10" s="17"/>
      <c r="G10" s="1">
        <f t="shared" si="0"/>
        <v>-28</v>
      </c>
      <c r="H10" s="16">
        <f t="shared" si="1"/>
        <v>-27074.88</v>
      </c>
    </row>
    <row r="11" spans="1:8" ht="15">
      <c r="A11" s="28" t="s">
        <v>84</v>
      </c>
      <c r="B11" s="16">
        <v>8077.72</v>
      </c>
      <c r="C11" s="17">
        <v>43226</v>
      </c>
      <c r="D11" s="17">
        <v>43206</v>
      </c>
      <c r="E11" s="17"/>
      <c r="F11" s="17"/>
      <c r="G11" s="1">
        <f t="shared" si="0"/>
        <v>-20</v>
      </c>
      <c r="H11" s="16">
        <f t="shared" si="1"/>
        <v>-161554.4</v>
      </c>
    </row>
    <row r="12" spans="1:8" ht="15">
      <c r="A12" s="28" t="s">
        <v>85</v>
      </c>
      <c r="B12" s="16">
        <v>63.64</v>
      </c>
      <c r="C12" s="17">
        <v>43230</v>
      </c>
      <c r="D12" s="17">
        <v>43206</v>
      </c>
      <c r="E12" s="17"/>
      <c r="F12" s="17"/>
      <c r="G12" s="1">
        <f t="shared" si="0"/>
        <v>-24</v>
      </c>
      <c r="H12" s="16">
        <f t="shared" si="1"/>
        <v>-1527.3600000000001</v>
      </c>
    </row>
    <row r="13" spans="1:8" ht="15">
      <c r="A13" s="28" t="s">
        <v>86</v>
      </c>
      <c r="B13" s="16">
        <v>2630</v>
      </c>
      <c r="C13" s="17">
        <v>43230</v>
      </c>
      <c r="D13" s="17">
        <v>43206</v>
      </c>
      <c r="E13" s="17"/>
      <c r="F13" s="17"/>
      <c r="G13" s="1">
        <f t="shared" si="0"/>
        <v>-24</v>
      </c>
      <c r="H13" s="16">
        <f t="shared" si="1"/>
        <v>-63120</v>
      </c>
    </row>
    <row r="14" spans="1:8" ht="15">
      <c r="A14" s="28" t="s">
        <v>87</v>
      </c>
      <c r="B14" s="16">
        <v>49.74</v>
      </c>
      <c r="C14" s="17">
        <v>43230</v>
      </c>
      <c r="D14" s="17">
        <v>43206</v>
      </c>
      <c r="E14" s="17"/>
      <c r="F14" s="17"/>
      <c r="G14" s="1">
        <f t="shared" si="0"/>
        <v>-24</v>
      </c>
      <c r="H14" s="16">
        <f t="shared" si="1"/>
        <v>-1193.76</v>
      </c>
    </row>
    <row r="15" spans="1:8" ht="15">
      <c r="A15" s="28" t="s">
        <v>88</v>
      </c>
      <c r="B15" s="16">
        <v>81.96</v>
      </c>
      <c r="C15" s="17">
        <v>43236</v>
      </c>
      <c r="D15" s="17">
        <v>43214</v>
      </c>
      <c r="E15" s="17"/>
      <c r="F15" s="17"/>
      <c r="G15" s="1">
        <f t="shared" si="0"/>
        <v>-22</v>
      </c>
      <c r="H15" s="16">
        <f t="shared" si="1"/>
        <v>-1803.12</v>
      </c>
    </row>
    <row r="16" spans="1:8" ht="15">
      <c r="A16" s="28" t="s">
        <v>89</v>
      </c>
      <c r="B16" s="16">
        <v>1063.4</v>
      </c>
      <c r="C16" s="17">
        <v>43232</v>
      </c>
      <c r="D16" s="17">
        <v>43214</v>
      </c>
      <c r="E16" s="17"/>
      <c r="F16" s="17"/>
      <c r="G16" s="1">
        <f t="shared" si="0"/>
        <v>-18</v>
      </c>
      <c r="H16" s="16">
        <f t="shared" si="1"/>
        <v>-19141.2</v>
      </c>
    </row>
    <row r="17" spans="1:8" ht="15">
      <c r="A17" s="28" t="s">
        <v>90</v>
      </c>
      <c r="B17" s="16">
        <v>150</v>
      </c>
      <c r="C17" s="17">
        <v>43241</v>
      </c>
      <c r="D17" s="17">
        <v>43214</v>
      </c>
      <c r="E17" s="17"/>
      <c r="F17" s="17"/>
      <c r="G17" s="1">
        <f t="shared" si="0"/>
        <v>-27</v>
      </c>
      <c r="H17" s="16">
        <f t="shared" si="1"/>
        <v>-4050</v>
      </c>
    </row>
    <row r="18" spans="1:8" ht="15">
      <c r="A18" s="28" t="s">
        <v>91</v>
      </c>
      <c r="B18" s="16">
        <v>189.1</v>
      </c>
      <c r="C18" s="17">
        <v>43238</v>
      </c>
      <c r="D18" s="17">
        <v>43214</v>
      </c>
      <c r="E18" s="17"/>
      <c r="F18" s="17"/>
      <c r="G18" s="1">
        <f t="shared" si="0"/>
        <v>-24</v>
      </c>
      <c r="H18" s="16">
        <f t="shared" si="1"/>
        <v>-4538.4</v>
      </c>
    </row>
    <row r="19" spans="1:8" ht="15">
      <c r="A19" s="28" t="s">
        <v>92</v>
      </c>
      <c r="B19" s="16">
        <v>270</v>
      </c>
      <c r="C19" s="17">
        <v>43238</v>
      </c>
      <c r="D19" s="17">
        <v>43214</v>
      </c>
      <c r="E19" s="17"/>
      <c r="F19" s="17"/>
      <c r="G19" s="1">
        <f t="shared" si="0"/>
        <v>-24</v>
      </c>
      <c r="H19" s="16">
        <f t="shared" si="1"/>
        <v>-6480</v>
      </c>
    </row>
    <row r="20" spans="1:8" ht="15">
      <c r="A20" s="28" t="s">
        <v>93</v>
      </c>
      <c r="B20" s="16">
        <v>1495</v>
      </c>
      <c r="C20" s="17">
        <v>43244</v>
      </c>
      <c r="D20" s="17">
        <v>43223</v>
      </c>
      <c r="E20" s="17"/>
      <c r="F20" s="17"/>
      <c r="G20" s="1">
        <f t="shared" si="0"/>
        <v>-21</v>
      </c>
      <c r="H20" s="16">
        <f t="shared" si="1"/>
        <v>-31395</v>
      </c>
    </row>
    <row r="21" spans="1:8" ht="15">
      <c r="A21" s="28" t="s">
        <v>94</v>
      </c>
      <c r="B21" s="16">
        <v>360.6</v>
      </c>
      <c r="C21" s="17">
        <v>43244</v>
      </c>
      <c r="D21" s="17">
        <v>43223</v>
      </c>
      <c r="E21" s="17"/>
      <c r="F21" s="17"/>
      <c r="G21" s="1">
        <f t="shared" si="0"/>
        <v>-21</v>
      </c>
      <c r="H21" s="16">
        <f t="shared" si="1"/>
        <v>-7572.6</v>
      </c>
    </row>
    <row r="22" spans="1:8" ht="15">
      <c r="A22" s="28" t="s">
        <v>95</v>
      </c>
      <c r="B22" s="16">
        <v>983.6</v>
      </c>
      <c r="C22" s="17">
        <v>43244</v>
      </c>
      <c r="D22" s="17">
        <v>43223</v>
      </c>
      <c r="E22" s="17"/>
      <c r="F22" s="17"/>
      <c r="G22" s="1">
        <f t="shared" si="0"/>
        <v>-21</v>
      </c>
      <c r="H22" s="16">
        <f t="shared" si="1"/>
        <v>-20655.600000000002</v>
      </c>
    </row>
    <row r="23" spans="1:8" ht="15">
      <c r="A23" s="28" t="s">
        <v>96</v>
      </c>
      <c r="B23" s="16">
        <v>66.81</v>
      </c>
      <c r="C23" s="17">
        <v>43252</v>
      </c>
      <c r="D23" s="17">
        <v>43223</v>
      </c>
      <c r="E23" s="17"/>
      <c r="F23" s="17"/>
      <c r="G23" s="1">
        <f t="shared" si="0"/>
        <v>-29</v>
      </c>
      <c r="H23" s="16">
        <f t="shared" si="1"/>
        <v>-1937.49</v>
      </c>
    </row>
    <row r="24" spans="1:8" ht="15">
      <c r="A24" s="28" t="s">
        <v>97</v>
      </c>
      <c r="B24" s="16">
        <v>14940</v>
      </c>
      <c r="C24" s="17">
        <v>43252</v>
      </c>
      <c r="D24" s="17">
        <v>43224</v>
      </c>
      <c r="E24" s="17"/>
      <c r="F24" s="17"/>
      <c r="G24" s="1">
        <f t="shared" si="0"/>
        <v>-28</v>
      </c>
      <c r="H24" s="16">
        <f t="shared" si="1"/>
        <v>-418320</v>
      </c>
    </row>
    <row r="25" spans="1:8" ht="15">
      <c r="A25" s="28" t="s">
        <v>98</v>
      </c>
      <c r="B25" s="16">
        <v>123</v>
      </c>
      <c r="C25" s="17">
        <v>43254</v>
      </c>
      <c r="D25" s="17">
        <v>43224</v>
      </c>
      <c r="E25" s="17"/>
      <c r="F25" s="17"/>
      <c r="G25" s="1">
        <f t="shared" si="0"/>
        <v>-30</v>
      </c>
      <c r="H25" s="16">
        <f t="shared" si="1"/>
        <v>-3690</v>
      </c>
    </row>
    <row r="26" spans="1:8" ht="15">
      <c r="A26" s="28" t="s">
        <v>99</v>
      </c>
      <c r="B26" s="16">
        <v>8077.72</v>
      </c>
      <c r="C26" s="17">
        <v>43254</v>
      </c>
      <c r="D26" s="17">
        <v>43224</v>
      </c>
      <c r="E26" s="17"/>
      <c r="F26" s="17"/>
      <c r="G26" s="1">
        <f t="shared" si="0"/>
        <v>-30</v>
      </c>
      <c r="H26" s="16">
        <f t="shared" si="1"/>
        <v>-242331.6</v>
      </c>
    </row>
    <row r="27" spans="1:8" ht="15">
      <c r="A27" s="28" t="s">
        <v>100</v>
      </c>
      <c r="B27" s="16">
        <v>671.31</v>
      </c>
      <c r="C27" s="17">
        <v>43254</v>
      </c>
      <c r="D27" s="17">
        <v>43224</v>
      </c>
      <c r="E27" s="17"/>
      <c r="F27" s="17"/>
      <c r="G27" s="1">
        <f t="shared" si="0"/>
        <v>-30</v>
      </c>
      <c r="H27" s="16">
        <f t="shared" si="1"/>
        <v>-20139.3</v>
      </c>
    </row>
    <row r="28" spans="1:8" ht="15">
      <c r="A28" s="28" t="s">
        <v>101</v>
      </c>
      <c r="B28" s="16">
        <v>782.1</v>
      </c>
      <c r="C28" s="17">
        <v>43257</v>
      </c>
      <c r="D28" s="17">
        <v>43230</v>
      </c>
      <c r="E28" s="17"/>
      <c r="F28" s="17"/>
      <c r="G28" s="1">
        <f t="shared" si="0"/>
        <v>-27</v>
      </c>
      <c r="H28" s="16">
        <f t="shared" si="1"/>
        <v>-21116.7</v>
      </c>
    </row>
    <row r="29" spans="1:8" ht="15">
      <c r="A29" s="28" t="s">
        <v>102</v>
      </c>
      <c r="B29" s="16">
        <v>2000</v>
      </c>
      <c r="C29" s="17">
        <v>43257</v>
      </c>
      <c r="D29" s="17">
        <v>43230</v>
      </c>
      <c r="E29" s="17"/>
      <c r="F29" s="17"/>
      <c r="G29" s="1">
        <f t="shared" si="0"/>
        <v>-27</v>
      </c>
      <c r="H29" s="16">
        <f t="shared" si="1"/>
        <v>-54000</v>
      </c>
    </row>
    <row r="30" spans="1:8" ht="15">
      <c r="A30" s="28" t="s">
        <v>103</v>
      </c>
      <c r="B30" s="16">
        <v>206</v>
      </c>
      <c r="C30" s="17">
        <v>43257</v>
      </c>
      <c r="D30" s="17">
        <v>43230</v>
      </c>
      <c r="E30" s="17"/>
      <c r="F30" s="17"/>
      <c r="G30" s="1">
        <f t="shared" si="0"/>
        <v>-27</v>
      </c>
      <c r="H30" s="16">
        <f t="shared" si="1"/>
        <v>-5562</v>
      </c>
    </row>
    <row r="31" spans="1:8" ht="15">
      <c r="A31" s="28" t="s">
        <v>104</v>
      </c>
      <c r="B31" s="16">
        <v>412</v>
      </c>
      <c r="C31" s="17">
        <v>43257</v>
      </c>
      <c r="D31" s="17">
        <v>43230</v>
      </c>
      <c r="E31" s="17"/>
      <c r="F31" s="17"/>
      <c r="G31" s="1">
        <f t="shared" si="0"/>
        <v>-27</v>
      </c>
      <c r="H31" s="16">
        <f t="shared" si="1"/>
        <v>-11124</v>
      </c>
    </row>
    <row r="32" spans="1:8" ht="15">
      <c r="A32" s="28" t="s">
        <v>105</v>
      </c>
      <c r="B32" s="16">
        <v>6499.35</v>
      </c>
      <c r="C32" s="17">
        <v>43257</v>
      </c>
      <c r="D32" s="17">
        <v>43230</v>
      </c>
      <c r="E32" s="17"/>
      <c r="F32" s="17"/>
      <c r="G32" s="1">
        <f t="shared" si="0"/>
        <v>-27</v>
      </c>
      <c r="H32" s="16">
        <f t="shared" si="1"/>
        <v>-175482.45</v>
      </c>
    </row>
    <row r="33" spans="1:8" ht="15">
      <c r="A33" s="28" t="s">
        <v>106</v>
      </c>
      <c r="B33" s="16">
        <v>1000</v>
      </c>
      <c r="C33" s="17">
        <v>43259</v>
      </c>
      <c r="D33" s="17">
        <v>43230</v>
      </c>
      <c r="E33" s="17"/>
      <c r="F33" s="17"/>
      <c r="G33" s="1">
        <f t="shared" si="0"/>
        <v>-29</v>
      </c>
      <c r="H33" s="16">
        <f t="shared" si="1"/>
        <v>-29000</v>
      </c>
    </row>
    <row r="34" spans="1:8" ht="15">
      <c r="A34" s="28" t="s">
        <v>107</v>
      </c>
      <c r="B34" s="16">
        <v>64.17</v>
      </c>
      <c r="C34" s="17">
        <v>43261</v>
      </c>
      <c r="D34" s="17">
        <v>43238</v>
      </c>
      <c r="E34" s="17"/>
      <c r="F34" s="17"/>
      <c r="G34" s="1">
        <f t="shared" si="0"/>
        <v>-23</v>
      </c>
      <c r="H34" s="16">
        <f t="shared" si="1"/>
        <v>-1475.91</v>
      </c>
    </row>
    <row r="35" spans="1:8" ht="15">
      <c r="A35" s="28" t="s">
        <v>108</v>
      </c>
      <c r="B35" s="16">
        <v>1300</v>
      </c>
      <c r="C35" s="17">
        <v>43261</v>
      </c>
      <c r="D35" s="17">
        <v>43238</v>
      </c>
      <c r="E35" s="17"/>
      <c r="F35" s="17"/>
      <c r="G35" s="1">
        <f t="shared" si="0"/>
        <v>-23</v>
      </c>
      <c r="H35" s="16">
        <f t="shared" si="1"/>
        <v>-29900</v>
      </c>
    </row>
    <row r="36" spans="1:8" ht="15">
      <c r="A36" s="28" t="s">
        <v>109</v>
      </c>
      <c r="B36" s="16">
        <v>70.74</v>
      </c>
      <c r="C36" s="17">
        <v>43268</v>
      </c>
      <c r="D36" s="17">
        <v>43238</v>
      </c>
      <c r="E36" s="17"/>
      <c r="F36" s="17"/>
      <c r="G36" s="1">
        <f t="shared" si="0"/>
        <v>-30</v>
      </c>
      <c r="H36" s="16">
        <f t="shared" si="1"/>
        <v>-2122.2</v>
      </c>
    </row>
    <row r="37" spans="1:8" ht="15">
      <c r="A37" s="28" t="s">
        <v>110</v>
      </c>
      <c r="B37" s="16">
        <v>535.2</v>
      </c>
      <c r="C37" s="17">
        <v>43268</v>
      </c>
      <c r="D37" s="17">
        <v>43238</v>
      </c>
      <c r="E37" s="17"/>
      <c r="F37" s="17"/>
      <c r="G37" s="1">
        <f t="shared" si="0"/>
        <v>-30</v>
      </c>
      <c r="H37" s="16">
        <f t="shared" si="1"/>
        <v>-16056.000000000002</v>
      </c>
    </row>
    <row r="38" spans="1:8" ht="15">
      <c r="A38" s="28" t="s">
        <v>111</v>
      </c>
      <c r="B38" s="16">
        <v>695.63</v>
      </c>
      <c r="C38" s="17">
        <v>43268</v>
      </c>
      <c r="D38" s="17">
        <v>43238</v>
      </c>
      <c r="E38" s="17"/>
      <c r="F38" s="17"/>
      <c r="G38" s="1">
        <f t="shared" si="0"/>
        <v>-30</v>
      </c>
      <c r="H38" s="16">
        <f t="shared" si="1"/>
        <v>-20868.9</v>
      </c>
    </row>
    <row r="39" spans="1:8" ht="15">
      <c r="A39" s="28" t="s">
        <v>112</v>
      </c>
      <c r="B39" s="16">
        <v>900</v>
      </c>
      <c r="C39" s="17">
        <v>43268</v>
      </c>
      <c r="D39" s="17">
        <v>43238</v>
      </c>
      <c r="E39" s="17"/>
      <c r="F39" s="17"/>
      <c r="G39" s="1">
        <f t="shared" si="0"/>
        <v>-30</v>
      </c>
      <c r="H39" s="16">
        <f t="shared" si="1"/>
        <v>-27000</v>
      </c>
    </row>
    <row r="40" spans="1:8" ht="15">
      <c r="A40" s="28" t="s">
        <v>113</v>
      </c>
      <c r="B40" s="16">
        <v>454.55</v>
      </c>
      <c r="C40" s="17">
        <v>43271</v>
      </c>
      <c r="D40" s="17">
        <v>43245</v>
      </c>
      <c r="E40" s="17"/>
      <c r="F40" s="17"/>
      <c r="G40" s="1">
        <f t="shared" si="0"/>
        <v>-26</v>
      </c>
      <c r="H40" s="16">
        <f t="shared" si="1"/>
        <v>-11818.300000000001</v>
      </c>
    </row>
    <row r="41" spans="1:8" ht="15">
      <c r="A41" s="28" t="s">
        <v>114</v>
      </c>
      <c r="B41" s="16">
        <v>1557.37</v>
      </c>
      <c r="C41" s="17">
        <v>43271</v>
      </c>
      <c r="D41" s="17">
        <v>43245</v>
      </c>
      <c r="E41" s="17"/>
      <c r="F41" s="17"/>
      <c r="G41" s="1">
        <f t="shared" si="0"/>
        <v>-26</v>
      </c>
      <c r="H41" s="16">
        <f t="shared" si="1"/>
        <v>-40491.619999999995</v>
      </c>
    </row>
    <row r="42" spans="1:8" ht="15">
      <c r="A42" s="28" t="s">
        <v>115</v>
      </c>
      <c r="B42" s="16">
        <v>573.77</v>
      </c>
      <c r="C42" s="17">
        <v>43271</v>
      </c>
      <c r="D42" s="17">
        <v>43245</v>
      </c>
      <c r="E42" s="17"/>
      <c r="F42" s="17"/>
      <c r="G42" s="1">
        <f t="shared" si="0"/>
        <v>-26</v>
      </c>
      <c r="H42" s="16">
        <f t="shared" si="1"/>
        <v>-14918.02</v>
      </c>
    </row>
    <row r="43" spans="1:8" ht="15">
      <c r="A43" s="28" t="s">
        <v>116</v>
      </c>
      <c r="B43" s="16">
        <v>469.5</v>
      </c>
      <c r="C43" s="17">
        <v>43273</v>
      </c>
      <c r="D43" s="17">
        <v>43245</v>
      </c>
      <c r="E43" s="17"/>
      <c r="F43" s="17"/>
      <c r="G43" s="1">
        <f t="shared" si="0"/>
        <v>-28</v>
      </c>
      <c r="H43" s="16">
        <f t="shared" si="1"/>
        <v>-13146</v>
      </c>
    </row>
    <row r="44" spans="1:8" ht="15">
      <c r="A44" s="28" t="s">
        <v>117</v>
      </c>
      <c r="B44" s="16">
        <v>225</v>
      </c>
      <c r="C44" s="17">
        <v>43273</v>
      </c>
      <c r="D44" s="17">
        <v>43245</v>
      </c>
      <c r="E44" s="17"/>
      <c r="F44" s="17"/>
      <c r="G44" s="1">
        <f t="shared" si="0"/>
        <v>-28</v>
      </c>
      <c r="H44" s="16">
        <f t="shared" si="1"/>
        <v>-6300</v>
      </c>
    </row>
    <row r="45" spans="1:8" ht="15">
      <c r="A45" s="28" t="s">
        <v>118</v>
      </c>
      <c r="B45" s="16">
        <v>695.65</v>
      </c>
      <c r="C45" s="17">
        <v>43275</v>
      </c>
      <c r="D45" s="17">
        <v>43245</v>
      </c>
      <c r="E45" s="17"/>
      <c r="F45" s="17"/>
      <c r="G45" s="1">
        <f t="shared" si="0"/>
        <v>-30</v>
      </c>
      <c r="H45" s="16">
        <f t="shared" si="1"/>
        <v>-20869.5</v>
      </c>
    </row>
    <row r="46" spans="1:8" ht="15">
      <c r="A46" s="28" t="s">
        <v>119</v>
      </c>
      <c r="B46" s="16">
        <v>1573.77</v>
      </c>
      <c r="C46" s="17">
        <v>43278</v>
      </c>
      <c r="D46" s="17">
        <v>43248</v>
      </c>
      <c r="E46" s="17"/>
      <c r="F46" s="17"/>
      <c r="G46" s="1">
        <f t="shared" si="0"/>
        <v>-30</v>
      </c>
      <c r="H46" s="16">
        <f t="shared" si="1"/>
        <v>-47213.1</v>
      </c>
    </row>
    <row r="47" spans="1:8" ht="15">
      <c r="A47" s="28" t="s">
        <v>120</v>
      </c>
      <c r="B47" s="16">
        <v>8077.72</v>
      </c>
      <c r="C47" s="17">
        <v>43287</v>
      </c>
      <c r="D47" s="17">
        <v>43258</v>
      </c>
      <c r="E47" s="17"/>
      <c r="F47" s="17"/>
      <c r="G47" s="1">
        <f t="shared" si="0"/>
        <v>-29</v>
      </c>
      <c r="H47" s="16">
        <f t="shared" si="1"/>
        <v>-234253.88</v>
      </c>
    </row>
    <row r="48" spans="1:8" ht="15">
      <c r="A48" s="28" t="s">
        <v>121</v>
      </c>
      <c r="B48" s="16">
        <v>950</v>
      </c>
      <c r="C48" s="17">
        <v>43286</v>
      </c>
      <c r="D48" s="17">
        <v>43258</v>
      </c>
      <c r="E48" s="17"/>
      <c r="F48" s="17"/>
      <c r="G48" s="1">
        <f t="shared" si="0"/>
        <v>-28</v>
      </c>
      <c r="H48" s="16">
        <f t="shared" si="1"/>
        <v>-26600</v>
      </c>
    </row>
    <row r="49" spans="1:8" ht="15">
      <c r="A49" s="28" t="s">
        <v>122</v>
      </c>
      <c r="B49" s="16">
        <v>300</v>
      </c>
      <c r="C49" s="17">
        <v>43281</v>
      </c>
      <c r="D49" s="17">
        <v>43258</v>
      </c>
      <c r="E49" s="17"/>
      <c r="F49" s="17"/>
      <c r="G49" s="1">
        <f t="shared" si="0"/>
        <v>-23</v>
      </c>
      <c r="H49" s="16">
        <f t="shared" si="1"/>
        <v>-6900</v>
      </c>
    </row>
    <row r="50" spans="1:8" ht="15">
      <c r="A50" s="28" t="s">
        <v>123</v>
      </c>
      <c r="B50" s="16">
        <v>100</v>
      </c>
      <c r="C50" s="17">
        <v>43281</v>
      </c>
      <c r="D50" s="17">
        <v>43258</v>
      </c>
      <c r="E50" s="17"/>
      <c r="F50" s="17"/>
      <c r="G50" s="1">
        <f t="shared" si="0"/>
        <v>-23</v>
      </c>
      <c r="H50" s="16">
        <f t="shared" si="1"/>
        <v>-2300</v>
      </c>
    </row>
    <row r="51" spans="1:8" ht="15">
      <c r="A51" s="28" t="s">
        <v>124</v>
      </c>
      <c r="B51" s="16">
        <v>37.09</v>
      </c>
      <c r="C51" s="17">
        <v>43288</v>
      </c>
      <c r="D51" s="17">
        <v>43258</v>
      </c>
      <c r="E51" s="17"/>
      <c r="F51" s="17"/>
      <c r="G51" s="1">
        <f t="shared" si="0"/>
        <v>-30</v>
      </c>
      <c r="H51" s="16">
        <f t="shared" si="1"/>
        <v>-1112.7</v>
      </c>
    </row>
    <row r="52" spans="1:8" ht="15">
      <c r="A52" s="28" t="s">
        <v>125</v>
      </c>
      <c r="B52" s="16">
        <v>862.5</v>
      </c>
      <c r="C52" s="17">
        <v>43299</v>
      </c>
      <c r="D52" s="17">
        <v>43271</v>
      </c>
      <c r="E52" s="17"/>
      <c r="F52" s="17"/>
      <c r="G52" s="1">
        <f t="shared" si="0"/>
        <v>-28</v>
      </c>
      <c r="H52" s="16">
        <f t="shared" si="1"/>
        <v>-24150</v>
      </c>
    </row>
    <row r="53" spans="1:8" ht="15">
      <c r="A53" s="28" t="s">
        <v>126</v>
      </c>
      <c r="B53" s="16">
        <v>210.82</v>
      </c>
      <c r="C53" s="17">
        <v>43300</v>
      </c>
      <c r="D53" s="17">
        <v>43271</v>
      </c>
      <c r="E53" s="17"/>
      <c r="F53" s="17"/>
      <c r="G53" s="1">
        <f t="shared" si="0"/>
        <v>-29</v>
      </c>
      <c r="H53" s="16">
        <f t="shared" si="1"/>
        <v>-6113.78</v>
      </c>
    </row>
    <row r="54" spans="1:8" ht="15">
      <c r="A54" s="28" t="s">
        <v>127</v>
      </c>
      <c r="B54" s="16">
        <v>7.88</v>
      </c>
      <c r="C54" s="17">
        <v>43300</v>
      </c>
      <c r="D54" s="17">
        <v>43271</v>
      </c>
      <c r="E54" s="17"/>
      <c r="F54" s="17"/>
      <c r="G54" s="1">
        <f t="shared" si="0"/>
        <v>-29</v>
      </c>
      <c r="H54" s="16">
        <f t="shared" si="1"/>
        <v>-228.52</v>
      </c>
    </row>
    <row r="55" spans="1:8" ht="15">
      <c r="A55" s="28" t="s">
        <v>128</v>
      </c>
      <c r="B55" s="16">
        <v>270</v>
      </c>
      <c r="C55" s="17">
        <v>43300</v>
      </c>
      <c r="D55" s="17">
        <v>43271</v>
      </c>
      <c r="E55" s="17"/>
      <c r="F55" s="17"/>
      <c r="G55" s="1">
        <f t="shared" si="0"/>
        <v>-29</v>
      </c>
      <c r="H55" s="16">
        <f t="shared" si="1"/>
        <v>-7830</v>
      </c>
    </row>
    <row r="56" spans="1:8" ht="15">
      <c r="A56" s="28" t="s">
        <v>129</v>
      </c>
      <c r="B56" s="16">
        <v>1208</v>
      </c>
      <c r="C56" s="17">
        <v>43301</v>
      </c>
      <c r="D56" s="17">
        <v>43271</v>
      </c>
      <c r="E56" s="17"/>
      <c r="F56" s="17"/>
      <c r="G56" s="1">
        <f t="shared" si="0"/>
        <v>-30</v>
      </c>
      <c r="H56" s="16">
        <f t="shared" si="1"/>
        <v>-36240</v>
      </c>
    </row>
    <row r="57" spans="1:8" ht="15">
      <c r="A57" s="28" t="s">
        <v>130</v>
      </c>
      <c r="B57" s="16">
        <v>694.18</v>
      </c>
      <c r="C57" s="17">
        <v>43301</v>
      </c>
      <c r="D57" s="17">
        <v>43271</v>
      </c>
      <c r="E57" s="17"/>
      <c r="F57" s="17"/>
      <c r="G57" s="1">
        <f t="shared" si="0"/>
        <v>-30</v>
      </c>
      <c r="H57" s="16">
        <f t="shared" si="1"/>
        <v>-20825.399999999998</v>
      </c>
    </row>
    <row r="58" spans="1:8" ht="15">
      <c r="A58" s="28" t="s">
        <v>131</v>
      </c>
      <c r="B58" s="16">
        <v>63.64</v>
      </c>
      <c r="C58" s="17">
        <v>43303</v>
      </c>
      <c r="D58" s="17">
        <v>43280</v>
      </c>
      <c r="E58" s="17"/>
      <c r="F58" s="17"/>
      <c r="G58" s="1">
        <f t="shared" si="0"/>
        <v>-23</v>
      </c>
      <c r="H58" s="16">
        <f t="shared" si="1"/>
        <v>-1463.72</v>
      </c>
    </row>
    <row r="59" spans="1:8" ht="15">
      <c r="A59" s="28" t="s">
        <v>132</v>
      </c>
      <c r="B59" s="16">
        <v>360.6</v>
      </c>
      <c r="C59" s="17">
        <v>43306</v>
      </c>
      <c r="D59" s="17">
        <v>43280</v>
      </c>
      <c r="E59" s="17"/>
      <c r="F59" s="17"/>
      <c r="G59" s="1">
        <f t="shared" si="0"/>
        <v>-26</v>
      </c>
      <c r="H59" s="16">
        <f t="shared" si="1"/>
        <v>-9375.6</v>
      </c>
    </row>
    <row r="60" spans="1:8" ht="15">
      <c r="A60" s="28" t="s">
        <v>133</v>
      </c>
      <c r="B60" s="16">
        <v>1514.67</v>
      </c>
      <c r="C60" s="17">
        <v>43307</v>
      </c>
      <c r="D60" s="17">
        <v>43280</v>
      </c>
      <c r="E60" s="17"/>
      <c r="F60" s="17"/>
      <c r="G60" s="1">
        <f t="shared" si="0"/>
        <v>-27</v>
      </c>
      <c r="H60" s="16">
        <f t="shared" si="1"/>
        <v>-40896.090000000004</v>
      </c>
    </row>
    <row r="61" spans="1:8" ht="15">
      <c r="A61" s="28" t="s">
        <v>134</v>
      </c>
      <c r="B61" s="16">
        <v>193.66</v>
      </c>
      <c r="C61" s="17">
        <v>43307</v>
      </c>
      <c r="D61" s="17">
        <v>43280</v>
      </c>
      <c r="E61" s="17"/>
      <c r="F61" s="17"/>
      <c r="G61" s="1">
        <f t="shared" si="0"/>
        <v>-27</v>
      </c>
      <c r="H61" s="16">
        <f t="shared" si="1"/>
        <v>-5228.82</v>
      </c>
    </row>
    <row r="62" spans="1:8" ht="15">
      <c r="A62" s="28" t="s">
        <v>135</v>
      </c>
      <c r="B62" s="16">
        <v>81.97</v>
      </c>
      <c r="C62" s="17">
        <v>43308</v>
      </c>
      <c r="D62" s="17">
        <v>43280</v>
      </c>
      <c r="E62" s="17"/>
      <c r="F62" s="17"/>
      <c r="G62" s="1">
        <f t="shared" si="0"/>
        <v>-28</v>
      </c>
      <c r="H62" s="16">
        <f t="shared" si="1"/>
        <v>-2295.16</v>
      </c>
    </row>
    <row r="63" spans="1:8" ht="15">
      <c r="A63" s="28" t="s">
        <v>136</v>
      </c>
      <c r="B63" s="16">
        <v>193.5</v>
      </c>
      <c r="C63" s="17">
        <v>43308</v>
      </c>
      <c r="D63" s="17">
        <v>43280</v>
      </c>
      <c r="E63" s="17"/>
      <c r="F63" s="17"/>
      <c r="G63" s="1">
        <f t="shared" si="0"/>
        <v>-28</v>
      </c>
      <c r="H63" s="16">
        <f t="shared" si="1"/>
        <v>-5418</v>
      </c>
    </row>
    <row r="64" spans="1:8" ht="15">
      <c r="A64" s="28" t="s">
        <v>137</v>
      </c>
      <c r="B64" s="16">
        <v>245.91</v>
      </c>
      <c r="C64" s="17">
        <v>43308</v>
      </c>
      <c r="D64" s="17">
        <v>43280</v>
      </c>
      <c r="E64" s="17"/>
      <c r="F64" s="17"/>
      <c r="G64" s="1">
        <f t="shared" si="0"/>
        <v>-28</v>
      </c>
      <c r="H64" s="16">
        <f t="shared" si="1"/>
        <v>-6885.48</v>
      </c>
    </row>
    <row r="65" spans="1:8" ht="15">
      <c r="A65" s="28" t="s">
        <v>138</v>
      </c>
      <c r="B65" s="16">
        <v>312</v>
      </c>
      <c r="C65" s="17">
        <v>43308</v>
      </c>
      <c r="D65" s="17">
        <v>43280</v>
      </c>
      <c r="E65" s="17"/>
      <c r="F65" s="17"/>
      <c r="G65" s="1">
        <f t="shared" si="0"/>
        <v>-28</v>
      </c>
      <c r="H65" s="16">
        <f t="shared" si="1"/>
        <v>-8736</v>
      </c>
    </row>
    <row r="66" spans="1:8" ht="15">
      <c r="A66" s="28" t="s">
        <v>139</v>
      </c>
      <c r="B66" s="16">
        <v>158</v>
      </c>
      <c r="C66" s="17">
        <v>43308</v>
      </c>
      <c r="D66" s="17">
        <v>43280</v>
      </c>
      <c r="E66" s="17"/>
      <c r="F66" s="17"/>
      <c r="G66" s="1">
        <f t="shared" si="0"/>
        <v>-28</v>
      </c>
      <c r="H66" s="16">
        <f t="shared" si="1"/>
        <v>-4424</v>
      </c>
    </row>
    <row r="67" spans="1:8" ht="15">
      <c r="A67" s="28" t="s">
        <v>140</v>
      </c>
      <c r="B67" s="16">
        <v>655.74</v>
      </c>
      <c r="C67" s="17">
        <v>43308</v>
      </c>
      <c r="D67" s="17">
        <v>43280</v>
      </c>
      <c r="E67" s="17"/>
      <c r="F67" s="17"/>
      <c r="G67" s="1">
        <f t="shared" si="0"/>
        <v>-28</v>
      </c>
      <c r="H67" s="16">
        <f t="shared" si="1"/>
        <v>-18360.72</v>
      </c>
    </row>
    <row r="68" spans="1:8" ht="15">
      <c r="A68" s="28" t="s">
        <v>141</v>
      </c>
      <c r="B68" s="16">
        <v>655.74</v>
      </c>
      <c r="C68" s="17">
        <v>43308</v>
      </c>
      <c r="D68" s="17">
        <v>43280</v>
      </c>
      <c r="E68" s="17"/>
      <c r="F68" s="17"/>
      <c r="G68" s="1">
        <f t="shared" si="0"/>
        <v>-28</v>
      </c>
      <c r="H68" s="16">
        <f t="shared" si="1"/>
        <v>-18360.72</v>
      </c>
    </row>
    <row r="69" spans="1:8" ht="15">
      <c r="A69" s="28" t="s">
        <v>142</v>
      </c>
      <c r="B69" s="16">
        <v>518.92</v>
      </c>
      <c r="C69" s="17">
        <v>43310</v>
      </c>
      <c r="D69" s="17">
        <v>43280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-15567.599999999999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20612.39</v>
      </c>
      <c r="C1">
        <f>COUNTA(A4:A203)</f>
        <v>27</v>
      </c>
      <c r="G1" s="20">
        <f>IF(B1&lt;&gt;0,H1/B1,0)</f>
        <v>-18.805574220165642</v>
      </c>
      <c r="H1" s="19">
        <f>SUM(H4:H195)</f>
        <v>-387627.8300000001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143</v>
      </c>
      <c r="B4" s="16">
        <v>490</v>
      </c>
      <c r="C4" s="17">
        <v>43315</v>
      </c>
      <c r="D4" s="17">
        <v>43286</v>
      </c>
      <c r="E4" s="17"/>
      <c r="F4" s="17"/>
      <c r="G4" s="1">
        <f>D4-C4-(F4-E4)</f>
        <v>-29</v>
      </c>
      <c r="H4" s="16">
        <f>B4*G4</f>
        <v>-14210</v>
      </c>
    </row>
    <row r="5" spans="1:8" ht="15">
      <c r="A5" s="28" t="s">
        <v>144</v>
      </c>
      <c r="B5" s="16">
        <v>786.89</v>
      </c>
      <c r="C5" s="17">
        <v>43320</v>
      </c>
      <c r="D5" s="17">
        <v>43291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-22819.81</v>
      </c>
    </row>
    <row r="6" spans="1:8" ht="15">
      <c r="A6" s="28" t="s">
        <v>145</v>
      </c>
      <c r="B6" s="16">
        <v>8077.72</v>
      </c>
      <c r="C6" s="17">
        <v>43320</v>
      </c>
      <c r="D6" s="17">
        <v>43291</v>
      </c>
      <c r="E6" s="17"/>
      <c r="F6" s="17"/>
      <c r="G6" s="1">
        <f t="shared" si="0"/>
        <v>-29</v>
      </c>
      <c r="H6" s="16">
        <f t="shared" si="1"/>
        <v>-234253.88</v>
      </c>
    </row>
    <row r="7" spans="1:8" ht="15">
      <c r="A7" s="28" t="s">
        <v>146</v>
      </c>
      <c r="B7" s="16">
        <v>320</v>
      </c>
      <c r="C7" s="17">
        <v>43286</v>
      </c>
      <c r="D7" s="17">
        <v>43293</v>
      </c>
      <c r="E7" s="17"/>
      <c r="F7" s="17"/>
      <c r="G7" s="1">
        <f t="shared" si="0"/>
        <v>7</v>
      </c>
      <c r="H7" s="16">
        <f t="shared" si="1"/>
        <v>2240</v>
      </c>
    </row>
    <row r="8" spans="1:8" ht="15">
      <c r="A8" s="28" t="s">
        <v>147</v>
      </c>
      <c r="B8" s="16">
        <v>260</v>
      </c>
      <c r="C8" s="17">
        <v>43308</v>
      </c>
      <c r="D8" s="17">
        <v>43293</v>
      </c>
      <c r="E8" s="17"/>
      <c r="F8" s="17"/>
      <c r="G8" s="1">
        <f t="shared" si="0"/>
        <v>-15</v>
      </c>
      <c r="H8" s="16">
        <f t="shared" si="1"/>
        <v>-3900</v>
      </c>
    </row>
    <row r="9" spans="1:8" ht="15">
      <c r="A9" s="28" t="s">
        <v>148</v>
      </c>
      <c r="B9" s="16">
        <v>318.85</v>
      </c>
      <c r="C9" s="17">
        <v>43226</v>
      </c>
      <c r="D9" s="17">
        <v>43293</v>
      </c>
      <c r="E9" s="17"/>
      <c r="F9" s="17"/>
      <c r="G9" s="1">
        <f t="shared" si="0"/>
        <v>67</v>
      </c>
      <c r="H9" s="16">
        <f t="shared" si="1"/>
        <v>21362.95</v>
      </c>
    </row>
    <row r="10" spans="1:8" ht="15">
      <c r="A10" s="28" t="s">
        <v>149</v>
      </c>
      <c r="B10" s="16">
        <v>53.14</v>
      </c>
      <c r="C10" s="17">
        <v>43322</v>
      </c>
      <c r="D10" s="17">
        <v>43293</v>
      </c>
      <c r="E10" s="17"/>
      <c r="F10" s="17"/>
      <c r="G10" s="1">
        <f t="shared" si="0"/>
        <v>-29</v>
      </c>
      <c r="H10" s="16">
        <f t="shared" si="1"/>
        <v>-1541.06</v>
      </c>
    </row>
    <row r="11" spans="1:8" ht="15">
      <c r="A11" s="28" t="s">
        <v>150</v>
      </c>
      <c r="B11" s="16">
        <v>206</v>
      </c>
      <c r="C11" s="17">
        <v>43328</v>
      </c>
      <c r="D11" s="17">
        <v>43299</v>
      </c>
      <c r="E11" s="17"/>
      <c r="F11" s="17"/>
      <c r="G11" s="1">
        <f t="shared" si="0"/>
        <v>-29</v>
      </c>
      <c r="H11" s="16">
        <f t="shared" si="1"/>
        <v>-5974</v>
      </c>
    </row>
    <row r="12" spans="1:8" ht="15">
      <c r="A12" s="28" t="s">
        <v>151</v>
      </c>
      <c r="B12" s="16">
        <v>412</v>
      </c>
      <c r="C12" s="17">
        <v>43328</v>
      </c>
      <c r="D12" s="17">
        <v>43299</v>
      </c>
      <c r="E12" s="17"/>
      <c r="F12" s="17"/>
      <c r="G12" s="1">
        <f t="shared" si="0"/>
        <v>-29</v>
      </c>
      <c r="H12" s="16">
        <f t="shared" si="1"/>
        <v>-11948</v>
      </c>
    </row>
    <row r="13" spans="1:8" ht="15">
      <c r="A13" s="28" t="s">
        <v>152</v>
      </c>
      <c r="B13" s="16">
        <v>150</v>
      </c>
      <c r="C13" s="17">
        <v>43331</v>
      </c>
      <c r="D13" s="17">
        <v>43332</v>
      </c>
      <c r="E13" s="17"/>
      <c r="F13" s="17"/>
      <c r="G13" s="1">
        <f t="shared" si="0"/>
        <v>1</v>
      </c>
      <c r="H13" s="16">
        <f t="shared" si="1"/>
        <v>150</v>
      </c>
    </row>
    <row r="14" spans="1:8" ht="15">
      <c r="A14" s="28" t="s">
        <v>153</v>
      </c>
      <c r="B14" s="16">
        <v>1500</v>
      </c>
      <c r="C14" s="17">
        <v>43344</v>
      </c>
      <c r="D14" s="17">
        <v>43315</v>
      </c>
      <c r="E14" s="17"/>
      <c r="F14" s="17"/>
      <c r="G14" s="1">
        <f t="shared" si="0"/>
        <v>-29</v>
      </c>
      <c r="H14" s="16">
        <f t="shared" si="1"/>
        <v>-43500</v>
      </c>
    </row>
    <row r="15" spans="1:8" ht="15">
      <c r="A15" s="28" t="s">
        <v>154</v>
      </c>
      <c r="B15" s="16">
        <v>203.96</v>
      </c>
      <c r="C15" s="17">
        <v>43344</v>
      </c>
      <c r="D15" s="17">
        <v>43315</v>
      </c>
      <c r="E15" s="17"/>
      <c r="F15" s="17"/>
      <c r="G15" s="1">
        <f t="shared" si="0"/>
        <v>-29</v>
      </c>
      <c r="H15" s="16">
        <f t="shared" si="1"/>
        <v>-5914.84</v>
      </c>
    </row>
    <row r="16" spans="1:8" ht="15">
      <c r="A16" s="28" t="s">
        <v>155</v>
      </c>
      <c r="B16" s="16">
        <v>291.9</v>
      </c>
      <c r="C16" s="17">
        <v>43362</v>
      </c>
      <c r="D16" s="17">
        <v>43332</v>
      </c>
      <c r="E16" s="17"/>
      <c r="F16" s="17"/>
      <c r="G16" s="1">
        <f t="shared" si="0"/>
        <v>-30</v>
      </c>
      <c r="H16" s="16">
        <f t="shared" si="1"/>
        <v>-8757</v>
      </c>
    </row>
    <row r="17" spans="1:8" ht="15">
      <c r="A17" s="28" t="s">
        <v>156</v>
      </c>
      <c r="B17" s="16">
        <v>270</v>
      </c>
      <c r="C17" s="17">
        <v>43362</v>
      </c>
      <c r="D17" s="17">
        <v>43332</v>
      </c>
      <c r="E17" s="17"/>
      <c r="F17" s="17"/>
      <c r="G17" s="1">
        <f t="shared" si="0"/>
        <v>-30</v>
      </c>
      <c r="H17" s="16">
        <f t="shared" si="1"/>
        <v>-8100</v>
      </c>
    </row>
    <row r="18" spans="1:8" ht="15">
      <c r="A18" s="28" t="s">
        <v>157</v>
      </c>
      <c r="B18" s="16">
        <v>272.13</v>
      </c>
      <c r="C18" s="17">
        <v>43223</v>
      </c>
      <c r="D18" s="17">
        <v>43332</v>
      </c>
      <c r="E18" s="17"/>
      <c r="F18" s="17"/>
      <c r="G18" s="1">
        <f t="shared" si="0"/>
        <v>109</v>
      </c>
      <c r="H18" s="16">
        <f t="shared" si="1"/>
        <v>29662.17</v>
      </c>
    </row>
    <row r="19" spans="1:8" ht="15">
      <c r="A19" s="28" t="s">
        <v>158</v>
      </c>
      <c r="B19" s="16">
        <v>172.5</v>
      </c>
      <c r="C19" s="17">
        <v>43239</v>
      </c>
      <c r="D19" s="17">
        <v>43332</v>
      </c>
      <c r="E19" s="17"/>
      <c r="F19" s="17"/>
      <c r="G19" s="1">
        <f t="shared" si="0"/>
        <v>93</v>
      </c>
      <c r="H19" s="16">
        <f t="shared" si="1"/>
        <v>16042.5</v>
      </c>
    </row>
    <row r="20" spans="1:8" ht="15">
      <c r="A20" s="28" t="s">
        <v>159</v>
      </c>
      <c r="B20" s="16">
        <v>793.28</v>
      </c>
      <c r="C20" s="17">
        <v>43238</v>
      </c>
      <c r="D20" s="17">
        <v>43332</v>
      </c>
      <c r="E20" s="17"/>
      <c r="F20" s="17"/>
      <c r="G20" s="1">
        <f t="shared" si="0"/>
        <v>94</v>
      </c>
      <c r="H20" s="16">
        <f t="shared" si="1"/>
        <v>74568.31999999999</v>
      </c>
    </row>
    <row r="21" spans="1:8" ht="15">
      <c r="A21" s="28" t="s">
        <v>160</v>
      </c>
      <c r="B21" s="16">
        <v>360</v>
      </c>
      <c r="C21" s="17">
        <v>43365</v>
      </c>
      <c r="D21" s="17">
        <v>43335</v>
      </c>
      <c r="E21" s="17"/>
      <c r="F21" s="17"/>
      <c r="G21" s="1">
        <f t="shared" si="0"/>
        <v>-30</v>
      </c>
      <c r="H21" s="16">
        <f t="shared" si="1"/>
        <v>-10800</v>
      </c>
    </row>
    <row r="22" spans="1:8" ht="15">
      <c r="A22" s="28" t="s">
        <v>161</v>
      </c>
      <c r="B22" s="16">
        <v>1495</v>
      </c>
      <c r="C22" s="17">
        <v>43365</v>
      </c>
      <c r="D22" s="17">
        <v>43335</v>
      </c>
      <c r="E22" s="17"/>
      <c r="F22" s="17"/>
      <c r="G22" s="1">
        <f t="shared" si="0"/>
        <v>-30</v>
      </c>
      <c r="H22" s="16">
        <f t="shared" si="1"/>
        <v>-44850</v>
      </c>
    </row>
    <row r="23" spans="1:8" ht="15">
      <c r="A23" s="28" t="s">
        <v>162</v>
      </c>
      <c r="B23" s="16">
        <v>412</v>
      </c>
      <c r="C23" s="17">
        <v>43385</v>
      </c>
      <c r="D23" s="17">
        <v>43367</v>
      </c>
      <c r="E23" s="17"/>
      <c r="F23" s="17"/>
      <c r="G23" s="1">
        <f t="shared" si="0"/>
        <v>-18</v>
      </c>
      <c r="H23" s="16">
        <f t="shared" si="1"/>
        <v>-7416</v>
      </c>
    </row>
    <row r="24" spans="1:8" ht="15">
      <c r="A24" s="28" t="s">
        <v>163</v>
      </c>
      <c r="B24" s="16">
        <v>206</v>
      </c>
      <c r="C24" s="17">
        <v>43392</v>
      </c>
      <c r="D24" s="17">
        <v>43367</v>
      </c>
      <c r="E24" s="17"/>
      <c r="F24" s="17"/>
      <c r="G24" s="1">
        <f t="shared" si="0"/>
        <v>-25</v>
      </c>
      <c r="H24" s="16">
        <f t="shared" si="1"/>
        <v>-5150</v>
      </c>
    </row>
    <row r="25" spans="1:8" ht="15">
      <c r="A25" s="28" t="s">
        <v>164</v>
      </c>
      <c r="B25" s="16">
        <v>966.96</v>
      </c>
      <c r="C25" s="17">
        <v>43400</v>
      </c>
      <c r="D25" s="17">
        <v>43371</v>
      </c>
      <c r="E25" s="17"/>
      <c r="F25" s="17"/>
      <c r="G25" s="1">
        <f t="shared" si="0"/>
        <v>-29</v>
      </c>
      <c r="H25" s="16">
        <f t="shared" si="1"/>
        <v>-28041.84</v>
      </c>
    </row>
    <row r="26" spans="1:8" ht="15">
      <c r="A26" s="28" t="s">
        <v>165</v>
      </c>
      <c r="B26" s="16">
        <v>966.96</v>
      </c>
      <c r="C26" s="17">
        <v>43400</v>
      </c>
      <c r="D26" s="17">
        <v>43371</v>
      </c>
      <c r="E26" s="17"/>
      <c r="F26" s="17"/>
      <c r="G26" s="1">
        <f t="shared" si="0"/>
        <v>-29</v>
      </c>
      <c r="H26" s="16">
        <f t="shared" si="1"/>
        <v>-28041.84</v>
      </c>
    </row>
    <row r="27" spans="1:8" ht="15">
      <c r="A27" s="28" t="s">
        <v>166</v>
      </c>
      <c r="B27" s="16">
        <v>373.5</v>
      </c>
      <c r="C27" s="17">
        <v>43400</v>
      </c>
      <c r="D27" s="17">
        <v>43371</v>
      </c>
      <c r="E27" s="17"/>
      <c r="F27" s="17"/>
      <c r="G27" s="1">
        <f t="shared" si="0"/>
        <v>-29</v>
      </c>
      <c r="H27" s="16">
        <f t="shared" si="1"/>
        <v>-10831.5</v>
      </c>
    </row>
    <row r="28" spans="1:8" ht="15">
      <c r="A28" s="28" t="s">
        <v>167</v>
      </c>
      <c r="B28" s="16">
        <v>439.2</v>
      </c>
      <c r="C28" s="17">
        <v>43400</v>
      </c>
      <c r="D28" s="17">
        <v>43371</v>
      </c>
      <c r="E28" s="17"/>
      <c r="F28" s="17"/>
      <c r="G28" s="1">
        <f t="shared" si="0"/>
        <v>-29</v>
      </c>
      <c r="H28" s="16">
        <f t="shared" si="1"/>
        <v>-12736.8</v>
      </c>
    </row>
    <row r="29" spans="1:8" ht="15">
      <c r="A29" s="28" t="s">
        <v>168</v>
      </c>
      <c r="B29" s="16">
        <v>439.2</v>
      </c>
      <c r="C29" s="17">
        <v>43400</v>
      </c>
      <c r="D29" s="17">
        <v>43371</v>
      </c>
      <c r="E29" s="17"/>
      <c r="F29" s="17"/>
      <c r="G29" s="1">
        <f t="shared" si="0"/>
        <v>-29</v>
      </c>
      <c r="H29" s="16">
        <f t="shared" si="1"/>
        <v>-12736.8</v>
      </c>
    </row>
    <row r="30" spans="1:8" ht="15">
      <c r="A30" s="28" t="s">
        <v>169</v>
      </c>
      <c r="B30" s="16">
        <v>375.2</v>
      </c>
      <c r="C30" s="17">
        <v>43402</v>
      </c>
      <c r="D30" s="17">
        <v>43375</v>
      </c>
      <c r="E30" s="17"/>
      <c r="F30" s="17"/>
      <c r="G30" s="1">
        <f t="shared" si="0"/>
        <v>-27</v>
      </c>
      <c r="H30" s="16">
        <f t="shared" si="1"/>
        <v>-10130.4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2018-10-03T08:55:29Z</dcterms:modified>
  <cp:category/>
  <cp:version/>
  <cp:contentType/>
  <cp:contentStatus/>
</cp:coreProperties>
</file>