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<sst xmlns="http://schemas.openxmlformats.org/spreadsheetml/2006/main" count="255" uniqueCount="228">
  <si>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</si>
  <si>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</si>
  <si>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</si>
  <si>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</si>
  <si>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</si>
  <si>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</si>
  <si>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</si>
  <si>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</si>
  <si>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</si>
  <si>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</si>
  <si>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</si>
  <si>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</si>
  <si>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</si>
  <si>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</si>
  <si>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</si>
  <si>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</si>
  <si>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</si>
  <si>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</si>
  <si>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</si>
  <si>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</si>
  <si>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 "PALMIERI - RAMPONE - POLO"</t>
  </si>
  <si>
    <t>82100 BENEVENTO (BN) Via T. Boccalini, 23-25 C.F. 92057600626 C.M. BNIS027006</t>
  </si>
  <si>
    <t>8T00901968 del 06/12/2016</t>
  </si>
  <si>
    <t>8T00901695 del 06/12/2016</t>
  </si>
  <si>
    <t>7X05206424 del 15/12/2016</t>
  </si>
  <si>
    <t>11/0006163 del 31/12/2016</t>
  </si>
  <si>
    <t>8 del 12/12/2016</t>
  </si>
  <si>
    <t>9 del 13/12/2016</t>
  </si>
  <si>
    <t>10 del 13/12/2016</t>
  </si>
  <si>
    <t>7/PA del 19/01/2017</t>
  </si>
  <si>
    <t>FATTPA 1_15 del 28/08/2015</t>
  </si>
  <si>
    <t>74 / 1000 del 31/12/2016</t>
  </si>
  <si>
    <t>75 / 1000 del 31/12/2016</t>
  </si>
  <si>
    <t>76 / 1000 del 31/12/2016</t>
  </si>
  <si>
    <t>77 / 1000 del 31/12/2016</t>
  </si>
  <si>
    <t>4/PA del 04/02/2017</t>
  </si>
  <si>
    <t>11/0005353 del 04/11/2016</t>
  </si>
  <si>
    <t>2-E del 10/02/2017</t>
  </si>
  <si>
    <t>1-E del 10/02/2017</t>
  </si>
  <si>
    <t>11/0000122 del 31/01/2017</t>
  </si>
  <si>
    <t>8717024481 del 27/01/2017</t>
  </si>
  <si>
    <t>4/PA del 31/01/2017</t>
  </si>
  <si>
    <t>02/2017P.A. del 20/01/2017</t>
  </si>
  <si>
    <t>01/2017 P.A. del 20/01/2017</t>
  </si>
  <si>
    <t>W248 del 31/12/2016</t>
  </si>
  <si>
    <t>1/PA del 14/02/2017</t>
  </si>
  <si>
    <t>FATTPA 1_17 del 10/01/2017</t>
  </si>
  <si>
    <t>FATTPA 2_17 del 10/01/2017</t>
  </si>
  <si>
    <t>32 del 13/02/2017</t>
  </si>
  <si>
    <t>A17PAS0000091 del 31/01/2017</t>
  </si>
  <si>
    <t>8717056724 del 22/02/2017</t>
  </si>
  <si>
    <t>00057/PA del 13/02/2017</t>
  </si>
  <si>
    <t>8T00161800 del 06/02/2017</t>
  </si>
  <si>
    <t>8T00155608 del 06/02/2017</t>
  </si>
  <si>
    <t>8T00157112 del 06/02/2017</t>
  </si>
  <si>
    <t>8T00166222 del 06/02/2017</t>
  </si>
  <si>
    <t>8T00154418 del 06/02/2017</t>
  </si>
  <si>
    <t>8T00161781 del 06/02/2017</t>
  </si>
  <si>
    <t>8T00155377 del 06/02/2017</t>
  </si>
  <si>
    <t>8T00156922 del 06/02/2017</t>
  </si>
  <si>
    <t>8T00147410 del 06/02/2017</t>
  </si>
  <si>
    <t>8T00086293 del 06/02/2017</t>
  </si>
  <si>
    <t>8T00157179 del 06/02/2017</t>
  </si>
  <si>
    <t>V2/512223 del 23/02/2017</t>
  </si>
  <si>
    <t>24 del 24/01/2017</t>
  </si>
  <si>
    <t>7X00890982 del 14/02/2017</t>
  </si>
  <si>
    <t>11/0000587 del 28/02/2017</t>
  </si>
  <si>
    <t>45-2017 del 01/03/2017</t>
  </si>
  <si>
    <t>2P del 28/02/2017</t>
  </si>
  <si>
    <t>1P del 28/02/2017</t>
  </si>
  <si>
    <t>8T00900509 del 06/12/2016</t>
  </si>
  <si>
    <t>20E del 14/03/2017</t>
  </si>
  <si>
    <t>18/PA del 14/03/2017</t>
  </si>
  <si>
    <t>FATTPA 22_17 del 13/03/2017</t>
  </si>
  <si>
    <t>FATTPA 21_17 del 13/03/2017</t>
  </si>
  <si>
    <t>73-2017 del 17/03/2017</t>
  </si>
  <si>
    <t>20174E08416 del 13/03/2017</t>
  </si>
  <si>
    <t>66\2017 del 14/03/2017</t>
  </si>
  <si>
    <t>67\2017 del 14/03/2017</t>
  </si>
  <si>
    <t>168 del 10/03/2017</t>
  </si>
  <si>
    <t>FATTPA 15_17 del 30/03/2017</t>
  </si>
  <si>
    <t>8717100064 del 06/04/2017</t>
  </si>
  <si>
    <t>249 del 20/03/2017</t>
  </si>
  <si>
    <t>127/PA del 31/03/2017</t>
  </si>
  <si>
    <t>25/PA del 07/04/2017</t>
  </si>
  <si>
    <t>83-2017 del 07/04/2017</t>
  </si>
  <si>
    <t>84-2017 del 07/04/2017</t>
  </si>
  <si>
    <t>1/PA del 27/03/2017</t>
  </si>
  <si>
    <t>2/PA del 30/03/2017</t>
  </si>
  <si>
    <t>9 del 01/04/2017</t>
  </si>
  <si>
    <t>11/0001284 del 31/03/2017</t>
  </si>
  <si>
    <t>W59 del 31/03/2017</t>
  </si>
  <si>
    <t>A17PAS0003997 del 31/03/2017</t>
  </si>
  <si>
    <t>128/07 del 06/04/2017</t>
  </si>
  <si>
    <t>21 del 24/04/2017</t>
  </si>
  <si>
    <t>8T00311042 del 06/04/2017</t>
  </si>
  <si>
    <t>11 del 09/04/2017</t>
  </si>
  <si>
    <t>8717123278 del 02/05/2017</t>
  </si>
  <si>
    <t>33/PA del 30/04/2017</t>
  </si>
  <si>
    <t>7X01872211 del 14/04/2017</t>
  </si>
  <si>
    <t>8T00300869 del 06/04/2017</t>
  </si>
  <si>
    <t>FATTPA 32_17 del 03/05/2017</t>
  </si>
  <si>
    <t>FATTPA 31_17 del 03/05/2017</t>
  </si>
  <si>
    <t>8T00310504 del 06/04/2017</t>
  </si>
  <si>
    <t>15PA del 29/04/2017</t>
  </si>
  <si>
    <t>96/B del 12/04/2017</t>
  </si>
  <si>
    <t>20174E14963 del 02/05/2017</t>
  </si>
  <si>
    <t>40/PA del 09/05/2017</t>
  </si>
  <si>
    <t>62 del 03/03/2017</t>
  </si>
  <si>
    <t>177/07 del 15/05/2017</t>
  </si>
  <si>
    <t>1500097076 del 26/04/2017</t>
  </si>
  <si>
    <t>1500097077 del 26/04/2017</t>
  </si>
  <si>
    <t>2017E000002993 del 19/04/2017</t>
  </si>
  <si>
    <t>8T00316408 del 06/04/2017</t>
  </si>
  <si>
    <t>8T00314967 del 06/04/2017</t>
  </si>
  <si>
    <t>46/PA del 19/05/2017</t>
  </si>
  <si>
    <t>8717149377 del 23/05/2017</t>
  </si>
  <si>
    <t>20 del 19/05/2017</t>
  </si>
  <si>
    <t>122-ord del 23/05/2017</t>
  </si>
  <si>
    <t>20174E16927 del 18/05/2017</t>
  </si>
  <si>
    <t>11/0002189 del 24/05/2017</t>
  </si>
  <si>
    <t>000060-2017-E del 30/05/2017</t>
  </si>
  <si>
    <t>11/0002324 del 31/05/2017</t>
  </si>
  <si>
    <t>000001-2017-EL del 31/05/2017</t>
  </si>
  <si>
    <t>59/PA del 05/06/2017</t>
  </si>
  <si>
    <t>02/PA del 17/10/2016</t>
  </si>
  <si>
    <t>01/PA del 17/10/2016</t>
  </si>
  <si>
    <t>1/PA del 31/05/2016</t>
  </si>
  <si>
    <t>2/PA del 06/06/2017</t>
  </si>
  <si>
    <t>543/A del 12/06/2017</t>
  </si>
  <si>
    <t>8717175352 del 13/06/2017</t>
  </si>
  <si>
    <t>217/07 del 16/06/2017</t>
  </si>
  <si>
    <t>4-E del 16/06/2017</t>
  </si>
  <si>
    <t>513 del 16/06/2017</t>
  </si>
  <si>
    <t>147\2017 del 22/05/2017</t>
  </si>
  <si>
    <t>146\2017 del 22/05/2017</t>
  </si>
  <si>
    <t>8T00455136 del 07/06/2017</t>
  </si>
  <si>
    <t>8T00464605 del 07/06/2017</t>
  </si>
  <si>
    <t>2017E000005156 del 19/06/2017</t>
  </si>
  <si>
    <t>11/0002745 del 30/06/2017</t>
  </si>
  <si>
    <t>FATTPA 53_17 del 05/07/2017</t>
  </si>
  <si>
    <t>FATTPA 52_17 del 05/07/2017</t>
  </si>
  <si>
    <t>36PA del 26/06/2017</t>
  </si>
  <si>
    <t>21-2017/E del 12/06/2017</t>
  </si>
  <si>
    <t>01/PA del 11/05/2017</t>
  </si>
  <si>
    <t>02/PA del 28/06/2017</t>
  </si>
  <si>
    <t>168-2017 del 09/06/2017</t>
  </si>
  <si>
    <t>90/PA del 12/06/2017</t>
  </si>
  <si>
    <t>17/PA/2017 del 16/06/2017</t>
  </si>
  <si>
    <t>176\2017 del 26/06/2017</t>
  </si>
  <si>
    <t>175\2017 del 26/06/2017</t>
  </si>
  <si>
    <t>1728 del 08/07/2017</t>
  </si>
  <si>
    <t>FATTPA 4_17 del 13/07/2017</t>
  </si>
  <si>
    <t>6-E del 30/06/2017</t>
  </si>
  <si>
    <t>5-E del 30/06/2017</t>
  </si>
  <si>
    <t>000002-2017-E del 13/07/2017</t>
  </si>
  <si>
    <t>000001-2017-E del 13/07/2017</t>
  </si>
  <si>
    <t>3/PA del 16/06/2017</t>
  </si>
  <si>
    <t>8717198002 del 17/07/2017</t>
  </si>
  <si>
    <t>W122 del 30/06/2017</t>
  </si>
  <si>
    <t>215/B del 19/07/2017</t>
  </si>
  <si>
    <t>2040/170017457 del 21/07/2017</t>
  </si>
  <si>
    <t>20/PA/2017 del 27/07/2017</t>
  </si>
  <si>
    <t>8T00607153 del 07/08/2017</t>
  </si>
  <si>
    <t>8A00727577 del 07/08/2017</t>
  </si>
  <si>
    <t>8717240726 del 30/08/2017</t>
  </si>
  <si>
    <t>FATTPA 63_17 del 04/09/2017</t>
  </si>
  <si>
    <t>FATTPA 62_17 del 04/09/2017</t>
  </si>
  <si>
    <t>97 del 07/09/2017</t>
  </si>
  <si>
    <t>0005833278 del 13/09/2017</t>
  </si>
  <si>
    <t>10/PA del 14/09/2017</t>
  </si>
  <si>
    <t>009 del 11/09/2017</t>
  </si>
  <si>
    <t>2040/170020729 del 15/09/2017</t>
  </si>
  <si>
    <t>0065000837 del 21/09/2017</t>
  </si>
  <si>
    <t>8717283568 del 21/09/2017</t>
  </si>
  <si>
    <t>3/PA del 22/09/2017</t>
  </si>
  <si>
    <t>20174E28003 del 22/09/2017</t>
  </si>
  <si>
    <t>19/02 del 30/09/2017</t>
  </si>
  <si>
    <t>8717297855 del 09/10/2017</t>
  </si>
  <si>
    <t>5PA/2017 del 27/09/2017</t>
  </si>
  <si>
    <t>4PA/2017 del 27/09/2017</t>
  </si>
  <si>
    <t>W191 del 30/09/2017</t>
  </si>
  <si>
    <t>8/PA del 19/10/2017</t>
  </si>
  <si>
    <t>9PA/2017 del 28/09/2017</t>
  </si>
  <si>
    <t>7PA/2017 del 27/09/2017</t>
  </si>
  <si>
    <t>8PA/2017 del 28/09/2017</t>
  </si>
  <si>
    <t>8T00756459 del 05/10/2017</t>
  </si>
  <si>
    <t>8T00769811 del 05/10/2017</t>
  </si>
  <si>
    <t>8A00926813 del 05/10/2017</t>
  </si>
  <si>
    <t>8T00755818 del 05/10/2017</t>
  </si>
  <si>
    <t>8T00761157 del 05/10/2017</t>
  </si>
  <si>
    <t>8T00762412 del 05/10/2017</t>
  </si>
  <si>
    <t>371/pa del 25/10/2017</t>
  </si>
  <si>
    <t>233/PA del 26/10/2017</t>
  </si>
  <si>
    <t>FATTPA 75_17 del 02/11/2017</t>
  </si>
  <si>
    <t>FATTPA 15_17 del 30/10/2017</t>
  </si>
  <si>
    <t>FATTPA 74_17 del 02/11/2017</t>
  </si>
  <si>
    <t>468 del 27/09/2017</t>
  </si>
  <si>
    <t>210/02 del 31/10/2017</t>
  </si>
  <si>
    <t>501 del 17/11/2017</t>
  </si>
  <si>
    <t>000105-2017-E del 22/11/2017</t>
  </si>
  <si>
    <t>000106-2017-E del 22/11/2017</t>
  </si>
  <si>
    <t>011 del 24/11/2017</t>
  </si>
  <si>
    <t>259/PA del 28/11/2017</t>
  </si>
  <si>
    <t>413/02 del 30/11/2017</t>
  </si>
  <si>
    <t>67/PA del 30/11/2017</t>
  </si>
  <si>
    <t>5P del 30/11/2017</t>
  </si>
  <si>
    <t>218-ORD del 01/12/2017</t>
  </si>
  <si>
    <t>217-ORD del 01/12/2017</t>
  </si>
  <si>
    <t>FATTPA 3_17 del 22/11/2017</t>
  </si>
  <si>
    <t>8717370543 del 06/12/2017</t>
  </si>
  <si>
    <t>2017006703 del 06/12/2017</t>
  </si>
  <si>
    <t>302 del 04/12/2017</t>
  </si>
  <si>
    <t>2017/72618 del 30/11/2017</t>
  </si>
  <si>
    <t>2017/72617 del 30/11/2017</t>
  </si>
  <si>
    <t>47 del 07/12/2017</t>
  </si>
  <si>
    <t>56/PA del 11/12/2017</t>
  </si>
  <si>
    <t>000001-2017-PA del 13/12/2017</t>
  </si>
  <si>
    <t>000002-2017-PA del 13/12/2017</t>
  </si>
  <si>
    <t>1/PA del 13/12/2017</t>
  </si>
  <si>
    <t>57PA del 15/12/2017</t>
  </si>
  <si>
    <t>43 del 07/12/2017</t>
  </si>
  <si>
    <t>8A01117946 del 06/12/2017</t>
  </si>
  <si>
    <t>8T00919154 del 06/12/2017</t>
  </si>
  <si>
    <t>V2/605155 del 18/12/2017</t>
  </si>
  <si>
    <t>7X05734616 del 15/12/2017</t>
  </si>
  <si>
    <t>7-E del 21/12/2017</t>
  </si>
  <si>
    <t>1/PA del 21/12/2017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</si>
</sst>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209</v>
      </c>
      <c r="B10" s="37"/>
      <c r="C10" s="50">
        <f>SUM(C16:D19)</f>
        <v>295272.35</v>
      </c>
      <c r="D10" s="37"/>
      <c r="E10" s="38">
        <f>('Trimestre 1'!H1+'Trimestre 2'!H1+'Trimestre 3'!H1+'Trimestre 4'!H1)/C10</f>
        <v>-20.82158837425855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58</v>
      </c>
      <c r="C16" s="51">
        <f>'Trimestre 1'!B1</f>
        <v>57235.24000000002</v>
      </c>
      <c r="D16" s="52"/>
      <c r="E16" s="51">
        <f>'Trimestre 1'!G1</f>
        <v>-6.064621551337948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62</v>
      </c>
      <c r="C17" s="51">
        <f>'Trimestre 2'!B1</f>
        <v>49749.37</v>
      </c>
      <c r="D17" s="52"/>
      <c r="E17" s="51">
        <f>'Trimestre 2'!G1</f>
        <v>-21.726828902556957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36</v>
      </c>
      <c r="C18" s="51">
        <f>'Trimestre 3'!B1</f>
        <v>56848.77999999999</v>
      </c>
      <c r="D18" s="52"/>
      <c r="E18" s="51">
        <f>'Trimestre 3'!G1</f>
        <v>-16.4614538781659</v>
      </c>
      <c r="F18" s="53"/>
    </row>
    <row r="19" spans="1:6" ht="21.75" customHeight="1" thickBot="1">
      <c r="A19" s="24" t="s">
        <v>18</v>
      </c>
      <c r="B19" s="25">
        <f>'Trimestre 4'!C1</f>
        <v>53</v>
      </c>
      <c r="C19" s="47">
        <f>'Trimestre 4'!B1</f>
        <v>131438.96</v>
      </c>
      <c r="D19" s="49"/>
      <c r="E19" s="47">
        <f>'Trimestre 4'!G1</f>
        <v>-28.790699804685012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57235.24000000002</v>
      </c>
      <c r="C1">
        <f>COUNTA(A4:A203)</f>
        <v>58</v>
      </c>
      <c r="G1" s="20">
        <f>IF(B1&lt;&gt;0,H1/B1,0)</f>
        <v>-6.064621551337948</v>
      </c>
      <c r="H1" s="19">
        <f>SUM(H4:H195)</f>
        <v>-347110.0699999999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283.28</v>
      </c>
      <c r="C4" s="17">
        <v>42763</v>
      </c>
      <c r="D4" s="17">
        <v>42755</v>
      </c>
      <c r="E4" s="17"/>
      <c r="F4" s="17"/>
      <c r="G4" s="1">
        <f>D4-C4-(F4-E4)</f>
        <v>-8</v>
      </c>
      <c r="H4" s="16">
        <f>B4*G4</f>
        <v>-2266.24</v>
      </c>
    </row>
    <row r="5" spans="1:8" ht="15">
      <c r="A5" s="28" t="s">
        <v>23</v>
      </c>
      <c r="B5" s="16">
        <v>139</v>
      </c>
      <c r="C5" s="17">
        <v>42763</v>
      </c>
      <c r="D5" s="17">
        <v>42755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-1112</v>
      </c>
    </row>
    <row r="6" spans="1:8" ht="15">
      <c r="A6" s="28" t="s">
        <v>24</v>
      </c>
      <c r="B6" s="16">
        <v>139.19</v>
      </c>
      <c r="C6" s="17">
        <v>42763</v>
      </c>
      <c r="D6" s="17">
        <v>42755</v>
      </c>
      <c r="E6" s="17"/>
      <c r="F6" s="17"/>
      <c r="G6" s="1">
        <f t="shared" si="0"/>
        <v>-8</v>
      </c>
      <c r="H6" s="16">
        <f t="shared" si="1"/>
        <v>-1113.52</v>
      </c>
    </row>
    <row r="7" spans="1:8" ht="15">
      <c r="A7" s="28" t="s">
        <v>25</v>
      </c>
      <c r="B7" s="16">
        <v>8077.72</v>
      </c>
      <c r="C7" s="17">
        <v>42776</v>
      </c>
      <c r="D7" s="17">
        <v>42756</v>
      </c>
      <c r="E7" s="17"/>
      <c r="F7" s="17"/>
      <c r="G7" s="1">
        <f t="shared" si="0"/>
        <v>-20</v>
      </c>
      <c r="H7" s="16">
        <f t="shared" si="1"/>
        <v>-161554.4</v>
      </c>
    </row>
    <row r="8" spans="1:8" ht="15">
      <c r="A8" s="28" t="s">
        <v>26</v>
      </c>
      <c r="B8" s="16">
        <v>41.8</v>
      </c>
      <c r="C8" s="17">
        <v>42778</v>
      </c>
      <c r="D8" s="17">
        <v>42756</v>
      </c>
      <c r="E8" s="17"/>
      <c r="F8" s="17"/>
      <c r="G8" s="1">
        <f t="shared" si="0"/>
        <v>-22</v>
      </c>
      <c r="H8" s="16">
        <f t="shared" si="1"/>
        <v>-919.5999999999999</v>
      </c>
    </row>
    <row r="9" spans="1:8" ht="15">
      <c r="A9" s="28" t="s">
        <v>27</v>
      </c>
      <c r="B9" s="16">
        <v>81.97</v>
      </c>
      <c r="C9" s="17">
        <v>42778</v>
      </c>
      <c r="D9" s="17">
        <v>42756</v>
      </c>
      <c r="E9" s="17"/>
      <c r="F9" s="17"/>
      <c r="G9" s="1">
        <f t="shared" si="0"/>
        <v>-22</v>
      </c>
      <c r="H9" s="16">
        <f t="shared" si="1"/>
        <v>-1803.34</v>
      </c>
    </row>
    <row r="10" spans="1:8" ht="15">
      <c r="A10" s="28" t="s">
        <v>28</v>
      </c>
      <c r="B10" s="16">
        <v>245.91</v>
      </c>
      <c r="C10" s="17">
        <v>42778</v>
      </c>
      <c r="D10" s="17">
        <v>42756</v>
      </c>
      <c r="E10" s="17"/>
      <c r="F10" s="17"/>
      <c r="G10" s="1">
        <f t="shared" si="0"/>
        <v>-22</v>
      </c>
      <c r="H10" s="16">
        <f t="shared" si="1"/>
        <v>-5410.0199999999995</v>
      </c>
    </row>
    <row r="11" spans="1:8" ht="15">
      <c r="A11" s="28" t="s">
        <v>29</v>
      </c>
      <c r="B11" s="16">
        <v>261.46</v>
      </c>
      <c r="C11" s="17">
        <v>42786</v>
      </c>
      <c r="D11" s="17">
        <v>42756</v>
      </c>
      <c r="E11" s="17"/>
      <c r="F11" s="17"/>
      <c r="G11" s="1">
        <f t="shared" si="0"/>
        <v>-30</v>
      </c>
      <c r="H11" s="16">
        <f t="shared" si="1"/>
        <v>-7843.799999999999</v>
      </c>
    </row>
    <row r="12" spans="1:8" ht="15">
      <c r="A12" s="28" t="s">
        <v>30</v>
      </c>
      <c r="B12" s="16">
        <v>500</v>
      </c>
      <c r="C12" s="17">
        <v>42284</v>
      </c>
      <c r="D12" s="17">
        <v>42760</v>
      </c>
      <c r="E12" s="17"/>
      <c r="F12" s="17"/>
      <c r="G12" s="1">
        <f t="shared" si="0"/>
        <v>476</v>
      </c>
      <c r="H12" s="16">
        <f t="shared" si="1"/>
        <v>238000</v>
      </c>
    </row>
    <row r="13" spans="1:8" ht="15">
      <c r="A13" s="28" t="s">
        <v>31</v>
      </c>
      <c r="B13" s="16">
        <v>163.93</v>
      </c>
      <c r="C13" s="17">
        <v>42795</v>
      </c>
      <c r="D13" s="17">
        <v>42765</v>
      </c>
      <c r="E13" s="17"/>
      <c r="F13" s="17"/>
      <c r="G13" s="1">
        <f t="shared" si="0"/>
        <v>-30</v>
      </c>
      <c r="H13" s="16">
        <f t="shared" si="1"/>
        <v>-4917.900000000001</v>
      </c>
    </row>
    <row r="14" spans="1:8" ht="15">
      <c r="A14" s="28" t="s">
        <v>32</v>
      </c>
      <c r="B14" s="16">
        <v>81.97</v>
      </c>
      <c r="C14" s="17">
        <v>42795</v>
      </c>
      <c r="D14" s="17">
        <v>42765</v>
      </c>
      <c r="E14" s="17"/>
      <c r="F14" s="17"/>
      <c r="G14" s="1">
        <f t="shared" si="0"/>
        <v>-30</v>
      </c>
      <c r="H14" s="16">
        <f t="shared" si="1"/>
        <v>-2459.1</v>
      </c>
    </row>
    <row r="15" spans="1:8" ht="15">
      <c r="A15" s="28" t="s">
        <v>33</v>
      </c>
      <c r="B15" s="16">
        <v>163.93</v>
      </c>
      <c r="C15" s="17">
        <v>42795</v>
      </c>
      <c r="D15" s="17">
        <v>42765</v>
      </c>
      <c r="E15" s="17"/>
      <c r="F15" s="17"/>
      <c r="G15" s="1">
        <f t="shared" si="0"/>
        <v>-30</v>
      </c>
      <c r="H15" s="16">
        <f t="shared" si="1"/>
        <v>-4917.900000000001</v>
      </c>
    </row>
    <row r="16" spans="1:8" ht="15">
      <c r="A16" s="28" t="s">
        <v>34</v>
      </c>
      <c r="B16" s="16">
        <v>163.93</v>
      </c>
      <c r="C16" s="17">
        <v>42795</v>
      </c>
      <c r="D16" s="17">
        <v>42765</v>
      </c>
      <c r="E16" s="17"/>
      <c r="F16" s="17"/>
      <c r="G16" s="1">
        <f t="shared" si="0"/>
        <v>-30</v>
      </c>
      <c r="H16" s="16">
        <f t="shared" si="1"/>
        <v>-4917.900000000001</v>
      </c>
    </row>
    <row r="17" spans="1:8" ht="15">
      <c r="A17" s="28" t="s">
        <v>35</v>
      </c>
      <c r="B17" s="16">
        <v>4000</v>
      </c>
      <c r="C17" s="17">
        <v>42802</v>
      </c>
      <c r="D17" s="17">
        <v>42772</v>
      </c>
      <c r="E17" s="17"/>
      <c r="F17" s="17"/>
      <c r="G17" s="1">
        <f t="shared" si="0"/>
        <v>-30</v>
      </c>
      <c r="H17" s="16">
        <f t="shared" si="1"/>
        <v>-120000</v>
      </c>
    </row>
    <row r="18" spans="1:8" ht="15">
      <c r="A18" s="28" t="s">
        <v>36</v>
      </c>
      <c r="B18" s="16">
        <v>11030.26</v>
      </c>
      <c r="C18" s="17">
        <v>42721</v>
      </c>
      <c r="D18" s="17">
        <v>42776</v>
      </c>
      <c r="E18" s="17"/>
      <c r="F18" s="17"/>
      <c r="G18" s="1">
        <f t="shared" si="0"/>
        <v>55</v>
      </c>
      <c r="H18" s="16">
        <f t="shared" si="1"/>
        <v>606664.3</v>
      </c>
    </row>
    <row r="19" spans="1:8" ht="15">
      <c r="A19" s="28" t="s">
        <v>37</v>
      </c>
      <c r="B19" s="16">
        <v>2275</v>
      </c>
      <c r="C19" s="17">
        <v>42809</v>
      </c>
      <c r="D19" s="17">
        <v>42779</v>
      </c>
      <c r="E19" s="17"/>
      <c r="F19" s="17"/>
      <c r="G19" s="1">
        <f t="shared" si="0"/>
        <v>-30</v>
      </c>
      <c r="H19" s="16">
        <f t="shared" si="1"/>
        <v>-68250</v>
      </c>
    </row>
    <row r="20" spans="1:8" ht="15">
      <c r="A20" s="28" t="s">
        <v>38</v>
      </c>
      <c r="B20" s="16">
        <v>1085.9</v>
      </c>
      <c r="C20" s="17">
        <v>42809</v>
      </c>
      <c r="D20" s="17">
        <v>42779</v>
      </c>
      <c r="E20" s="17"/>
      <c r="F20" s="17"/>
      <c r="G20" s="1">
        <f t="shared" si="0"/>
        <v>-30</v>
      </c>
      <c r="H20" s="16">
        <f t="shared" si="1"/>
        <v>-32577.000000000004</v>
      </c>
    </row>
    <row r="21" spans="1:8" ht="15">
      <c r="A21" s="28" t="s">
        <v>39</v>
      </c>
      <c r="B21" s="16">
        <v>8077.72</v>
      </c>
      <c r="C21" s="17">
        <v>42804</v>
      </c>
      <c r="D21" s="17">
        <v>42779</v>
      </c>
      <c r="E21" s="17"/>
      <c r="F21" s="17"/>
      <c r="G21" s="1">
        <f t="shared" si="0"/>
        <v>-25</v>
      </c>
      <c r="H21" s="16">
        <f t="shared" si="1"/>
        <v>-201943</v>
      </c>
    </row>
    <row r="22" spans="1:8" ht="15">
      <c r="A22" s="28" t="s">
        <v>40</v>
      </c>
      <c r="B22" s="16">
        <v>57.33</v>
      </c>
      <c r="C22" s="17">
        <v>42793</v>
      </c>
      <c r="D22" s="17">
        <v>42779</v>
      </c>
      <c r="E22" s="17"/>
      <c r="F22" s="17"/>
      <c r="G22" s="1">
        <f t="shared" si="0"/>
        <v>-14</v>
      </c>
      <c r="H22" s="16">
        <f t="shared" si="1"/>
        <v>-802.62</v>
      </c>
    </row>
    <row r="23" spans="1:8" ht="15">
      <c r="A23" s="28" t="s">
        <v>41</v>
      </c>
      <c r="B23" s="16">
        <v>380</v>
      </c>
      <c r="C23" s="17">
        <v>42797</v>
      </c>
      <c r="D23" s="17">
        <v>42779</v>
      </c>
      <c r="E23" s="17"/>
      <c r="F23" s="17"/>
      <c r="G23" s="1">
        <f t="shared" si="0"/>
        <v>-18</v>
      </c>
      <c r="H23" s="16">
        <f t="shared" si="1"/>
        <v>-6840</v>
      </c>
    </row>
    <row r="24" spans="1:8" ht="15">
      <c r="A24" s="28" t="s">
        <v>42</v>
      </c>
      <c r="B24" s="16">
        <v>81.97</v>
      </c>
      <c r="C24" s="17">
        <v>42790</v>
      </c>
      <c r="D24" s="17">
        <v>42779</v>
      </c>
      <c r="E24" s="17"/>
      <c r="F24" s="17"/>
      <c r="G24" s="1">
        <f t="shared" si="0"/>
        <v>-11</v>
      </c>
      <c r="H24" s="16">
        <f t="shared" si="1"/>
        <v>-901.67</v>
      </c>
    </row>
    <row r="25" spans="1:8" ht="15">
      <c r="A25" s="28" t="s">
        <v>43</v>
      </c>
      <c r="B25" s="16">
        <v>41.8</v>
      </c>
      <c r="C25" s="17">
        <v>42790</v>
      </c>
      <c r="D25" s="17">
        <v>42779</v>
      </c>
      <c r="E25" s="17"/>
      <c r="F25" s="17"/>
      <c r="G25" s="1">
        <f t="shared" si="0"/>
        <v>-11</v>
      </c>
      <c r="H25" s="16">
        <f t="shared" si="1"/>
        <v>-459.79999999999995</v>
      </c>
    </row>
    <row r="26" spans="1:8" ht="15">
      <c r="A26" s="28" t="s">
        <v>44</v>
      </c>
      <c r="B26" s="16">
        <v>150</v>
      </c>
      <c r="C26" s="17">
        <v>42786</v>
      </c>
      <c r="D26" s="17">
        <v>42779</v>
      </c>
      <c r="E26" s="17"/>
      <c r="F26" s="17"/>
      <c r="G26" s="1">
        <f t="shared" si="0"/>
        <v>-7</v>
      </c>
      <c r="H26" s="16">
        <f t="shared" si="1"/>
        <v>-1050</v>
      </c>
    </row>
    <row r="27" spans="1:8" ht="15">
      <c r="A27" s="28" t="s">
        <v>45</v>
      </c>
      <c r="B27" s="16">
        <v>318.18</v>
      </c>
      <c r="C27" s="17">
        <v>42811</v>
      </c>
      <c r="D27" s="17">
        <v>42779</v>
      </c>
      <c r="E27" s="17"/>
      <c r="F27" s="17"/>
      <c r="G27" s="1">
        <f t="shared" si="0"/>
        <v>-32</v>
      </c>
      <c r="H27" s="16">
        <f t="shared" si="1"/>
        <v>-10181.76</v>
      </c>
    </row>
    <row r="28" spans="1:8" ht="15">
      <c r="A28" s="28" t="s">
        <v>46</v>
      </c>
      <c r="B28" s="16">
        <v>206</v>
      </c>
      <c r="C28" s="17">
        <v>42776</v>
      </c>
      <c r="D28" s="17">
        <v>42779</v>
      </c>
      <c r="E28" s="17"/>
      <c r="F28" s="17"/>
      <c r="G28" s="1">
        <f t="shared" si="0"/>
        <v>3</v>
      </c>
      <c r="H28" s="16">
        <f t="shared" si="1"/>
        <v>618</v>
      </c>
    </row>
    <row r="29" spans="1:8" ht="15">
      <c r="A29" s="28" t="s">
        <v>47</v>
      </c>
      <c r="B29" s="16">
        <v>412</v>
      </c>
      <c r="C29" s="17">
        <v>42776</v>
      </c>
      <c r="D29" s="17">
        <v>42779</v>
      </c>
      <c r="E29" s="17"/>
      <c r="F29" s="17"/>
      <c r="G29" s="1">
        <f t="shared" si="0"/>
        <v>3</v>
      </c>
      <c r="H29" s="16">
        <f t="shared" si="1"/>
        <v>1236</v>
      </c>
    </row>
    <row r="30" spans="1:8" ht="15">
      <c r="A30" s="28" t="s">
        <v>48</v>
      </c>
      <c r="B30" s="16">
        <v>1208.4</v>
      </c>
      <c r="C30" s="17">
        <v>42816</v>
      </c>
      <c r="D30" s="17">
        <v>42786</v>
      </c>
      <c r="E30" s="17"/>
      <c r="F30" s="17"/>
      <c r="G30" s="1">
        <f t="shared" si="0"/>
        <v>-30</v>
      </c>
      <c r="H30" s="16">
        <f t="shared" si="1"/>
        <v>-36252</v>
      </c>
    </row>
    <row r="31" spans="1:8" ht="15">
      <c r="A31" s="28" t="s">
        <v>49</v>
      </c>
      <c r="B31" s="16">
        <v>50.01</v>
      </c>
      <c r="C31" s="17">
        <v>42817</v>
      </c>
      <c r="D31" s="17">
        <v>42787</v>
      </c>
      <c r="E31" s="17"/>
      <c r="F31" s="17"/>
      <c r="G31" s="1">
        <f t="shared" si="0"/>
        <v>-30</v>
      </c>
      <c r="H31" s="16">
        <f t="shared" si="1"/>
        <v>-1500.3</v>
      </c>
    </row>
    <row r="32" spans="1:8" ht="15">
      <c r="A32" s="28" t="s">
        <v>50</v>
      </c>
      <c r="B32" s="16">
        <v>69.87</v>
      </c>
      <c r="C32" s="17">
        <v>42819</v>
      </c>
      <c r="D32" s="17">
        <v>42789</v>
      </c>
      <c r="E32" s="17"/>
      <c r="F32" s="17"/>
      <c r="G32" s="1">
        <f t="shared" si="0"/>
        <v>-30</v>
      </c>
      <c r="H32" s="16">
        <f t="shared" si="1"/>
        <v>-2096.1000000000004</v>
      </c>
    </row>
    <row r="33" spans="1:8" ht="15">
      <c r="A33" s="28" t="s">
        <v>51</v>
      </c>
      <c r="B33" s="16">
        <v>250</v>
      </c>
      <c r="C33" s="17">
        <v>42819</v>
      </c>
      <c r="D33" s="17">
        <v>42789</v>
      </c>
      <c r="E33" s="17"/>
      <c r="F33" s="17"/>
      <c r="G33" s="1">
        <f t="shared" si="0"/>
        <v>-30</v>
      </c>
      <c r="H33" s="16">
        <f t="shared" si="1"/>
        <v>-7500</v>
      </c>
    </row>
    <row r="34" spans="1:8" ht="15">
      <c r="A34" s="28" t="s">
        <v>52</v>
      </c>
      <c r="B34" s="16">
        <v>12.37</v>
      </c>
      <c r="C34" s="17">
        <v>42819</v>
      </c>
      <c r="D34" s="17">
        <v>42789</v>
      </c>
      <c r="E34" s="17"/>
      <c r="F34" s="17"/>
      <c r="G34" s="1">
        <f t="shared" si="0"/>
        <v>-30</v>
      </c>
      <c r="H34" s="16">
        <f t="shared" si="1"/>
        <v>-371.09999999999997</v>
      </c>
    </row>
    <row r="35" spans="1:8" ht="15">
      <c r="A35" s="28" t="s">
        <v>53</v>
      </c>
      <c r="B35" s="16">
        <v>8.47</v>
      </c>
      <c r="C35" s="17">
        <v>42819</v>
      </c>
      <c r="D35" s="17">
        <v>42789</v>
      </c>
      <c r="E35" s="17"/>
      <c r="F35" s="17"/>
      <c r="G35" s="1">
        <f t="shared" si="0"/>
        <v>-30</v>
      </c>
      <c r="H35" s="16">
        <f t="shared" si="1"/>
        <v>-254.10000000000002</v>
      </c>
    </row>
    <row r="36" spans="1:8" ht="15">
      <c r="A36" s="28" t="s">
        <v>54</v>
      </c>
      <c r="B36" s="16">
        <v>0.4</v>
      </c>
      <c r="C36" s="17">
        <v>42819</v>
      </c>
      <c r="D36" s="17">
        <v>42789</v>
      </c>
      <c r="E36" s="17"/>
      <c r="F36" s="17"/>
      <c r="G36" s="1">
        <f t="shared" si="0"/>
        <v>-30</v>
      </c>
      <c r="H36" s="16">
        <f t="shared" si="1"/>
        <v>-12</v>
      </c>
    </row>
    <row r="37" spans="1:8" ht="15">
      <c r="A37" s="28" t="s">
        <v>55</v>
      </c>
      <c r="B37" s="16">
        <v>7.62</v>
      </c>
      <c r="C37" s="17">
        <v>42819</v>
      </c>
      <c r="D37" s="17">
        <v>42789</v>
      </c>
      <c r="E37" s="17"/>
      <c r="F37" s="17"/>
      <c r="G37" s="1">
        <f t="shared" si="0"/>
        <v>-30</v>
      </c>
      <c r="H37" s="16">
        <f t="shared" si="1"/>
        <v>-228.6</v>
      </c>
    </row>
    <row r="38" spans="1:8" ht="15">
      <c r="A38" s="28" t="s">
        <v>56</v>
      </c>
      <c r="B38" s="16">
        <v>0.83</v>
      </c>
      <c r="C38" s="17">
        <v>42819</v>
      </c>
      <c r="D38" s="17">
        <v>42789</v>
      </c>
      <c r="E38" s="17"/>
      <c r="F38" s="17"/>
      <c r="G38" s="1">
        <f t="shared" si="0"/>
        <v>-30</v>
      </c>
      <c r="H38" s="16">
        <f t="shared" si="1"/>
        <v>-24.9</v>
      </c>
    </row>
    <row r="39" spans="1:8" ht="15">
      <c r="A39" s="28" t="s">
        <v>57</v>
      </c>
      <c r="B39" s="16">
        <v>1.72</v>
      </c>
      <c r="C39" s="17">
        <v>42819</v>
      </c>
      <c r="D39" s="17">
        <v>42789</v>
      </c>
      <c r="E39" s="17"/>
      <c r="F39" s="17"/>
      <c r="G39" s="1">
        <f t="shared" si="0"/>
        <v>-30</v>
      </c>
      <c r="H39" s="16">
        <f t="shared" si="1"/>
        <v>-51.6</v>
      </c>
    </row>
    <row r="40" spans="1:8" ht="15">
      <c r="A40" s="28" t="s">
        <v>58</v>
      </c>
      <c r="B40" s="16">
        <v>60</v>
      </c>
      <c r="C40" s="17">
        <v>42819</v>
      </c>
      <c r="D40" s="17">
        <v>42789</v>
      </c>
      <c r="E40" s="17"/>
      <c r="F40" s="17"/>
      <c r="G40" s="1">
        <f t="shared" si="0"/>
        <v>-30</v>
      </c>
      <c r="H40" s="16">
        <f t="shared" si="1"/>
        <v>-1800</v>
      </c>
    </row>
    <row r="41" spans="1:8" ht="15">
      <c r="A41" s="28" t="s">
        <v>59</v>
      </c>
      <c r="B41" s="16">
        <v>0.95</v>
      </c>
      <c r="C41" s="17">
        <v>42819</v>
      </c>
      <c r="D41" s="17">
        <v>42789</v>
      </c>
      <c r="E41" s="17"/>
      <c r="F41" s="17"/>
      <c r="G41" s="1">
        <f t="shared" si="0"/>
        <v>-30</v>
      </c>
      <c r="H41" s="16">
        <f t="shared" si="1"/>
        <v>-28.5</v>
      </c>
    </row>
    <row r="42" spans="1:8" ht="15">
      <c r="A42" s="28" t="s">
        <v>60</v>
      </c>
      <c r="B42" s="16">
        <v>0.66</v>
      </c>
      <c r="C42" s="17">
        <v>42819</v>
      </c>
      <c r="D42" s="17">
        <v>42789</v>
      </c>
      <c r="E42" s="17"/>
      <c r="F42" s="17"/>
      <c r="G42" s="1">
        <f t="shared" si="0"/>
        <v>-30</v>
      </c>
      <c r="H42" s="16">
        <f t="shared" si="1"/>
        <v>-19.8</v>
      </c>
    </row>
    <row r="43" spans="1:8" ht="15">
      <c r="A43" s="28" t="s">
        <v>61</v>
      </c>
      <c r="B43" s="16">
        <v>25.28</v>
      </c>
      <c r="C43" s="17">
        <v>42819</v>
      </c>
      <c r="D43" s="17">
        <v>42789</v>
      </c>
      <c r="E43" s="17"/>
      <c r="F43" s="17"/>
      <c r="G43" s="1">
        <f t="shared" si="0"/>
        <v>-30</v>
      </c>
      <c r="H43" s="16">
        <f t="shared" si="1"/>
        <v>-758.4000000000001</v>
      </c>
    </row>
    <row r="44" spans="1:8" ht="15">
      <c r="A44" s="28" t="s">
        <v>62</v>
      </c>
      <c r="B44" s="16">
        <v>211.9</v>
      </c>
      <c r="C44" s="17">
        <v>42819</v>
      </c>
      <c r="D44" s="17">
        <v>42789</v>
      </c>
      <c r="E44" s="17"/>
      <c r="F44" s="17"/>
      <c r="G44" s="1">
        <f t="shared" si="0"/>
        <v>-30</v>
      </c>
      <c r="H44" s="16">
        <f t="shared" si="1"/>
        <v>-6357</v>
      </c>
    </row>
    <row r="45" spans="1:8" ht="15">
      <c r="A45" s="28" t="s">
        <v>63</v>
      </c>
      <c r="B45" s="16">
        <v>580.82</v>
      </c>
      <c r="C45" s="17">
        <v>42825</v>
      </c>
      <c r="D45" s="17">
        <v>42800</v>
      </c>
      <c r="E45" s="17"/>
      <c r="F45" s="17"/>
      <c r="G45" s="1">
        <f t="shared" si="0"/>
        <v>-25</v>
      </c>
      <c r="H45" s="16">
        <f t="shared" si="1"/>
        <v>-14520.500000000002</v>
      </c>
    </row>
    <row r="46" spans="1:8" ht="15">
      <c r="A46" s="28" t="s">
        <v>64</v>
      </c>
      <c r="B46" s="16">
        <v>81.97</v>
      </c>
      <c r="C46" s="17">
        <v>42825</v>
      </c>
      <c r="D46" s="17">
        <v>42800</v>
      </c>
      <c r="E46" s="17"/>
      <c r="F46" s="17"/>
      <c r="G46" s="1">
        <f t="shared" si="0"/>
        <v>-25</v>
      </c>
      <c r="H46" s="16">
        <f t="shared" si="1"/>
        <v>-2049.25</v>
      </c>
    </row>
    <row r="47" spans="1:8" ht="15">
      <c r="A47" s="28" t="s">
        <v>65</v>
      </c>
      <c r="B47" s="16">
        <v>2.15</v>
      </c>
      <c r="C47" s="17">
        <v>42830</v>
      </c>
      <c r="D47" s="17">
        <v>42800</v>
      </c>
      <c r="E47" s="17"/>
      <c r="F47" s="17"/>
      <c r="G47" s="1">
        <f t="shared" si="0"/>
        <v>-30</v>
      </c>
      <c r="H47" s="16">
        <f t="shared" si="1"/>
        <v>-64.5</v>
      </c>
    </row>
    <row r="48" spans="1:8" ht="15">
      <c r="A48" s="28" t="s">
        <v>66</v>
      </c>
      <c r="B48" s="16">
        <v>8077.72</v>
      </c>
      <c r="C48" s="17">
        <v>42830</v>
      </c>
      <c r="D48" s="17">
        <v>42800</v>
      </c>
      <c r="E48" s="17"/>
      <c r="F48" s="17"/>
      <c r="G48" s="1">
        <f t="shared" si="0"/>
        <v>-30</v>
      </c>
      <c r="H48" s="16">
        <f t="shared" si="1"/>
        <v>-242331.6</v>
      </c>
    </row>
    <row r="49" spans="1:8" ht="15">
      <c r="A49" s="28" t="s">
        <v>67</v>
      </c>
      <c r="B49" s="16">
        <v>459.02</v>
      </c>
      <c r="C49" s="17">
        <v>42830</v>
      </c>
      <c r="D49" s="17">
        <v>42800</v>
      </c>
      <c r="E49" s="17"/>
      <c r="F49" s="17"/>
      <c r="G49" s="1">
        <f t="shared" si="0"/>
        <v>-30</v>
      </c>
      <c r="H49" s="16">
        <f t="shared" si="1"/>
        <v>-13770.599999999999</v>
      </c>
    </row>
    <row r="50" spans="1:8" ht="15">
      <c r="A50" s="28" t="s">
        <v>68</v>
      </c>
      <c r="B50" s="16">
        <v>2769.35</v>
      </c>
      <c r="C50" s="17">
        <v>42830</v>
      </c>
      <c r="D50" s="17">
        <v>42801</v>
      </c>
      <c r="E50" s="17"/>
      <c r="F50" s="17"/>
      <c r="G50" s="1">
        <f t="shared" si="0"/>
        <v>-29</v>
      </c>
      <c r="H50" s="16">
        <f t="shared" si="1"/>
        <v>-80311.15</v>
      </c>
    </row>
    <row r="51" spans="1:8" ht="15">
      <c r="A51" s="28" t="s">
        <v>69</v>
      </c>
      <c r="B51" s="16">
        <v>599.6</v>
      </c>
      <c r="C51" s="17">
        <v>42830</v>
      </c>
      <c r="D51" s="17">
        <v>42801</v>
      </c>
      <c r="E51" s="17"/>
      <c r="F51" s="17"/>
      <c r="G51" s="1">
        <f t="shared" si="0"/>
        <v>-29</v>
      </c>
      <c r="H51" s="16">
        <f t="shared" si="1"/>
        <v>-17388.4</v>
      </c>
    </row>
    <row r="52" spans="1:8" ht="15">
      <c r="A52" s="28" t="s">
        <v>70</v>
      </c>
      <c r="B52" s="16">
        <v>60</v>
      </c>
      <c r="C52" s="17">
        <v>42763</v>
      </c>
      <c r="D52" s="17">
        <v>42802</v>
      </c>
      <c r="E52" s="17"/>
      <c r="F52" s="17"/>
      <c r="G52" s="1">
        <f t="shared" si="0"/>
        <v>39</v>
      </c>
      <c r="H52" s="16">
        <f t="shared" si="1"/>
        <v>2340</v>
      </c>
    </row>
    <row r="53" spans="1:8" ht="15">
      <c r="A53" s="28" t="s">
        <v>71</v>
      </c>
      <c r="B53" s="16">
        <v>63.96</v>
      </c>
      <c r="C53" s="17">
        <v>42838</v>
      </c>
      <c r="D53" s="17">
        <v>42808</v>
      </c>
      <c r="E53" s="17"/>
      <c r="F53" s="17"/>
      <c r="G53" s="1">
        <f t="shared" si="0"/>
        <v>-30</v>
      </c>
      <c r="H53" s="16">
        <f t="shared" si="1"/>
        <v>-1918.8</v>
      </c>
    </row>
    <row r="54" spans="1:8" ht="15">
      <c r="A54" s="28" t="s">
        <v>72</v>
      </c>
      <c r="B54" s="16">
        <v>120</v>
      </c>
      <c r="C54" s="17">
        <v>42838</v>
      </c>
      <c r="D54" s="17">
        <v>42808</v>
      </c>
      <c r="E54" s="17"/>
      <c r="F54" s="17"/>
      <c r="G54" s="1">
        <f t="shared" si="0"/>
        <v>-30</v>
      </c>
      <c r="H54" s="16">
        <f t="shared" si="1"/>
        <v>-3600</v>
      </c>
    </row>
    <row r="55" spans="1:8" ht="15">
      <c r="A55" s="28" t="s">
        <v>73</v>
      </c>
      <c r="B55" s="16">
        <v>206</v>
      </c>
      <c r="C55" s="17">
        <v>42838</v>
      </c>
      <c r="D55" s="17">
        <v>42808</v>
      </c>
      <c r="E55" s="17"/>
      <c r="F55" s="17"/>
      <c r="G55" s="1">
        <f t="shared" si="0"/>
        <v>-30</v>
      </c>
      <c r="H55" s="16">
        <f t="shared" si="1"/>
        <v>-6180</v>
      </c>
    </row>
    <row r="56" spans="1:8" ht="15">
      <c r="A56" s="28" t="s">
        <v>74</v>
      </c>
      <c r="B56" s="16">
        <v>412</v>
      </c>
      <c r="C56" s="17">
        <v>42838</v>
      </c>
      <c r="D56" s="17">
        <v>42808</v>
      </c>
      <c r="E56" s="17"/>
      <c r="F56" s="17"/>
      <c r="G56" s="1">
        <f t="shared" si="0"/>
        <v>-30</v>
      </c>
      <c r="H56" s="16">
        <f t="shared" si="1"/>
        <v>-12360</v>
      </c>
    </row>
    <row r="57" spans="1:8" ht="15">
      <c r="A57" s="28" t="s">
        <v>75</v>
      </c>
      <c r="B57" s="16">
        <v>1000</v>
      </c>
      <c r="C57" s="17">
        <v>42842</v>
      </c>
      <c r="D57" s="17">
        <v>42812</v>
      </c>
      <c r="E57" s="17"/>
      <c r="F57" s="17"/>
      <c r="G57" s="1">
        <f t="shared" si="0"/>
        <v>-30</v>
      </c>
      <c r="H57" s="16">
        <f t="shared" si="1"/>
        <v>-30000</v>
      </c>
    </row>
    <row r="58" spans="1:8" ht="15">
      <c r="A58" s="28" t="s">
        <v>76</v>
      </c>
      <c r="B58" s="16">
        <v>460</v>
      </c>
      <c r="C58" s="17">
        <v>42840</v>
      </c>
      <c r="D58" s="17">
        <v>42812</v>
      </c>
      <c r="E58" s="17"/>
      <c r="F58" s="17"/>
      <c r="G58" s="1">
        <f t="shared" si="0"/>
        <v>-28</v>
      </c>
      <c r="H58" s="16">
        <f t="shared" si="1"/>
        <v>-12880</v>
      </c>
    </row>
    <row r="59" spans="1:8" ht="15">
      <c r="A59" s="28" t="s">
        <v>77</v>
      </c>
      <c r="B59" s="16">
        <v>966.96</v>
      </c>
      <c r="C59" s="17">
        <v>42847</v>
      </c>
      <c r="D59" s="17">
        <v>42817</v>
      </c>
      <c r="E59" s="17"/>
      <c r="F59" s="17"/>
      <c r="G59" s="1">
        <f t="shared" si="0"/>
        <v>-30</v>
      </c>
      <c r="H59" s="16">
        <f t="shared" si="1"/>
        <v>-29008.800000000003</v>
      </c>
    </row>
    <row r="60" spans="1:8" ht="15">
      <c r="A60" s="28" t="s">
        <v>78</v>
      </c>
      <c r="B60" s="16">
        <v>966.96</v>
      </c>
      <c r="C60" s="17">
        <v>42847</v>
      </c>
      <c r="D60" s="17">
        <v>42817</v>
      </c>
      <c r="E60" s="17"/>
      <c r="F60" s="17"/>
      <c r="G60" s="1">
        <f t="shared" si="0"/>
        <v>-30</v>
      </c>
      <c r="H60" s="16">
        <f t="shared" si="1"/>
        <v>-29008.800000000003</v>
      </c>
    </row>
    <row r="61" spans="1:8" ht="15">
      <c r="A61" s="28" t="s">
        <v>79</v>
      </c>
      <c r="B61" s="16">
        <v>40</v>
      </c>
      <c r="C61" s="17">
        <v>42845</v>
      </c>
      <c r="D61" s="17">
        <v>42818</v>
      </c>
      <c r="E61" s="17"/>
      <c r="F61" s="17"/>
      <c r="G61" s="1">
        <f t="shared" si="0"/>
        <v>-27</v>
      </c>
      <c r="H61" s="16">
        <f t="shared" si="1"/>
        <v>-1080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49749.37</v>
      </c>
      <c r="C1">
        <f>COUNTA(A4:A203)</f>
        <v>62</v>
      </c>
      <c r="G1" s="20">
        <f>IF(B1&lt;&gt;0,H1/B1,0)</f>
        <v>-21.726828902556957</v>
      </c>
      <c r="H1" s="19">
        <f>SUM(H4:H195)</f>
        <v>-1080896.05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80</v>
      </c>
      <c r="B4" s="16">
        <v>200</v>
      </c>
      <c r="C4" s="17">
        <v>42865</v>
      </c>
      <c r="D4" s="17">
        <v>42844</v>
      </c>
      <c r="E4" s="17"/>
      <c r="F4" s="17"/>
      <c r="G4" s="1">
        <f>D4-C4-(F4-E4)</f>
        <v>-21</v>
      </c>
      <c r="H4" s="16">
        <f>B4*G4</f>
        <v>-4200</v>
      </c>
    </row>
    <row r="5" spans="1:8" ht="15">
      <c r="A5" s="28" t="s">
        <v>81</v>
      </c>
      <c r="B5" s="16">
        <v>66.19</v>
      </c>
      <c r="C5" s="17">
        <v>42865</v>
      </c>
      <c r="D5" s="17">
        <v>42844</v>
      </c>
      <c r="E5" s="17"/>
      <c r="F5" s="17"/>
      <c r="G5" s="1">
        <f aca="true" t="shared" si="0" ref="G5:G68">D5-C5-(F5-E5)</f>
        <v>-21</v>
      </c>
      <c r="H5" s="16">
        <f aca="true" t="shared" si="1" ref="H5:H68">B5*G5</f>
        <v>-1389.99</v>
      </c>
    </row>
    <row r="6" spans="1:8" ht="15">
      <c r="A6" s="28" t="s">
        <v>82</v>
      </c>
      <c r="B6" s="16">
        <v>100</v>
      </c>
      <c r="C6" s="17">
        <v>42865</v>
      </c>
      <c r="D6" s="17">
        <v>42844</v>
      </c>
      <c r="E6" s="17"/>
      <c r="F6" s="17"/>
      <c r="G6" s="1">
        <f t="shared" si="0"/>
        <v>-21</v>
      </c>
      <c r="H6" s="16">
        <f t="shared" si="1"/>
        <v>-2100</v>
      </c>
    </row>
    <row r="7" spans="1:8" ht="15">
      <c r="A7" s="28" t="s">
        <v>83</v>
      </c>
      <c r="B7" s="16">
        <v>2600</v>
      </c>
      <c r="C7" s="17">
        <v>42865</v>
      </c>
      <c r="D7" s="17">
        <v>42844</v>
      </c>
      <c r="E7" s="17"/>
      <c r="F7" s="17"/>
      <c r="G7" s="1">
        <f t="shared" si="0"/>
        <v>-21</v>
      </c>
      <c r="H7" s="16">
        <f t="shared" si="1"/>
        <v>-54600</v>
      </c>
    </row>
    <row r="8" spans="1:8" ht="15">
      <c r="A8" s="28" t="s">
        <v>84</v>
      </c>
      <c r="B8" s="16">
        <v>236.36</v>
      </c>
      <c r="C8" s="17">
        <v>42867</v>
      </c>
      <c r="D8" s="17">
        <v>42844</v>
      </c>
      <c r="E8" s="17"/>
      <c r="F8" s="17"/>
      <c r="G8" s="1">
        <f t="shared" si="0"/>
        <v>-23</v>
      </c>
      <c r="H8" s="16">
        <f t="shared" si="1"/>
        <v>-5436.280000000001</v>
      </c>
    </row>
    <row r="9" spans="1:8" ht="15">
      <c r="A9" s="28" t="s">
        <v>85</v>
      </c>
      <c r="B9" s="16">
        <v>1513</v>
      </c>
      <c r="C9" s="17">
        <v>42867</v>
      </c>
      <c r="D9" s="17">
        <v>42844</v>
      </c>
      <c r="E9" s="17"/>
      <c r="F9" s="17"/>
      <c r="G9" s="1">
        <f t="shared" si="0"/>
        <v>-23</v>
      </c>
      <c r="H9" s="16">
        <f t="shared" si="1"/>
        <v>-34799</v>
      </c>
    </row>
    <row r="10" spans="1:8" ht="15">
      <c r="A10" s="28" t="s">
        <v>86</v>
      </c>
      <c r="B10" s="16">
        <v>65</v>
      </c>
      <c r="C10" s="17">
        <v>42867</v>
      </c>
      <c r="D10" s="17">
        <v>42844</v>
      </c>
      <c r="E10" s="17"/>
      <c r="F10" s="17"/>
      <c r="G10" s="1">
        <f t="shared" si="0"/>
        <v>-23</v>
      </c>
      <c r="H10" s="16">
        <f t="shared" si="1"/>
        <v>-1495</v>
      </c>
    </row>
    <row r="11" spans="1:8" ht="15">
      <c r="A11" s="28" t="s">
        <v>87</v>
      </c>
      <c r="B11" s="16">
        <v>678.4</v>
      </c>
      <c r="C11" s="17">
        <v>42865</v>
      </c>
      <c r="D11" s="17">
        <v>42844</v>
      </c>
      <c r="E11" s="17"/>
      <c r="F11" s="17"/>
      <c r="G11" s="1">
        <f t="shared" si="0"/>
        <v>-21</v>
      </c>
      <c r="H11" s="16">
        <f t="shared" si="1"/>
        <v>-14246.4</v>
      </c>
    </row>
    <row r="12" spans="1:8" ht="15">
      <c r="A12" s="28" t="s">
        <v>88</v>
      </c>
      <c r="B12" s="16">
        <v>450</v>
      </c>
      <c r="C12" s="17">
        <v>42865</v>
      </c>
      <c r="D12" s="17">
        <v>42844</v>
      </c>
      <c r="E12" s="17"/>
      <c r="F12" s="17"/>
      <c r="G12" s="1">
        <f t="shared" si="0"/>
        <v>-21</v>
      </c>
      <c r="H12" s="16">
        <f t="shared" si="1"/>
        <v>-9450</v>
      </c>
    </row>
    <row r="13" spans="1:8" ht="15">
      <c r="A13" s="28" t="s">
        <v>89</v>
      </c>
      <c r="B13" s="16">
        <v>400</v>
      </c>
      <c r="C13" s="17">
        <v>42865</v>
      </c>
      <c r="D13" s="17">
        <v>42844</v>
      </c>
      <c r="E13" s="17"/>
      <c r="F13" s="17"/>
      <c r="G13" s="1">
        <f t="shared" si="0"/>
        <v>-21</v>
      </c>
      <c r="H13" s="16">
        <f t="shared" si="1"/>
        <v>-8400</v>
      </c>
    </row>
    <row r="14" spans="1:8" ht="15">
      <c r="A14" s="28" t="s">
        <v>90</v>
      </c>
      <c r="B14" s="16">
        <v>8077.72</v>
      </c>
      <c r="C14" s="17">
        <v>42865</v>
      </c>
      <c r="D14" s="17">
        <v>42844</v>
      </c>
      <c r="E14" s="17"/>
      <c r="F14" s="17"/>
      <c r="G14" s="1">
        <f t="shared" si="0"/>
        <v>-21</v>
      </c>
      <c r="H14" s="16">
        <f t="shared" si="1"/>
        <v>-169632.12</v>
      </c>
    </row>
    <row r="15" spans="1:8" ht="15">
      <c r="A15" s="28" t="s">
        <v>91</v>
      </c>
      <c r="B15" s="16">
        <v>150</v>
      </c>
      <c r="C15" s="17">
        <v>42881</v>
      </c>
      <c r="D15" s="17">
        <v>42853</v>
      </c>
      <c r="E15" s="17"/>
      <c r="F15" s="17"/>
      <c r="G15" s="1">
        <f t="shared" si="0"/>
        <v>-28</v>
      </c>
      <c r="H15" s="16">
        <f t="shared" si="1"/>
        <v>-4200</v>
      </c>
    </row>
    <row r="16" spans="1:8" ht="15">
      <c r="A16" s="28" t="s">
        <v>92</v>
      </c>
      <c r="B16" s="16">
        <v>24.66</v>
      </c>
      <c r="C16" s="17">
        <v>42881</v>
      </c>
      <c r="D16" s="17">
        <v>42853</v>
      </c>
      <c r="E16" s="17"/>
      <c r="F16" s="17"/>
      <c r="G16" s="1">
        <f t="shared" si="0"/>
        <v>-28</v>
      </c>
      <c r="H16" s="16">
        <f t="shared" si="1"/>
        <v>-690.48</v>
      </c>
    </row>
    <row r="17" spans="1:8" ht="15">
      <c r="A17" s="28" t="s">
        <v>93</v>
      </c>
      <c r="B17" s="16">
        <v>371.1</v>
      </c>
      <c r="C17" s="17">
        <v>42875</v>
      </c>
      <c r="D17" s="17">
        <v>42853</v>
      </c>
      <c r="E17" s="17"/>
      <c r="F17" s="17"/>
      <c r="G17" s="1">
        <f t="shared" si="0"/>
        <v>-22</v>
      </c>
      <c r="H17" s="16">
        <f t="shared" si="1"/>
        <v>-8164.200000000001</v>
      </c>
    </row>
    <row r="18" spans="1:8" ht="15">
      <c r="A18" s="28" t="s">
        <v>94</v>
      </c>
      <c r="B18" s="16">
        <v>123</v>
      </c>
      <c r="C18" s="17">
        <v>42881</v>
      </c>
      <c r="D18" s="17">
        <v>42853</v>
      </c>
      <c r="E18" s="17"/>
      <c r="F18" s="17"/>
      <c r="G18" s="1">
        <f t="shared" si="0"/>
        <v>-28</v>
      </c>
      <c r="H18" s="16">
        <f t="shared" si="1"/>
        <v>-3444</v>
      </c>
    </row>
    <row r="19" spans="1:8" ht="15">
      <c r="A19" s="28" t="s">
        <v>95</v>
      </c>
      <c r="B19" s="16">
        <v>221.81</v>
      </c>
      <c r="C19" s="17">
        <v>42875</v>
      </c>
      <c r="D19" s="17">
        <v>42853</v>
      </c>
      <c r="E19" s="17"/>
      <c r="F19" s="17"/>
      <c r="G19" s="1">
        <f t="shared" si="0"/>
        <v>-22</v>
      </c>
      <c r="H19" s="16">
        <f t="shared" si="1"/>
        <v>-4879.82</v>
      </c>
    </row>
    <row r="20" spans="1:8" ht="15">
      <c r="A20" s="28" t="s">
        <v>96</v>
      </c>
      <c r="B20" s="16">
        <v>400</v>
      </c>
      <c r="C20" s="17">
        <v>42887</v>
      </c>
      <c r="D20" s="17">
        <v>42857</v>
      </c>
      <c r="E20" s="17"/>
      <c r="F20" s="17"/>
      <c r="G20" s="1">
        <f t="shared" si="0"/>
        <v>-30</v>
      </c>
      <c r="H20" s="16">
        <f t="shared" si="1"/>
        <v>-12000</v>
      </c>
    </row>
    <row r="21" spans="1:8" ht="15">
      <c r="A21" s="28" t="s">
        <v>97</v>
      </c>
      <c r="B21" s="16">
        <v>133.35</v>
      </c>
      <c r="C21" s="17">
        <v>42888</v>
      </c>
      <c r="D21" s="17">
        <v>42858</v>
      </c>
      <c r="E21" s="17"/>
      <c r="F21" s="17"/>
      <c r="G21" s="1">
        <f t="shared" si="0"/>
        <v>-30</v>
      </c>
      <c r="H21" s="16">
        <f t="shared" si="1"/>
        <v>-4000.5</v>
      </c>
    </row>
    <row r="22" spans="1:8" ht="15">
      <c r="A22" s="28" t="s">
        <v>98</v>
      </c>
      <c r="B22" s="16">
        <v>400</v>
      </c>
      <c r="C22" s="17">
        <v>42887</v>
      </c>
      <c r="D22" s="17">
        <v>42858</v>
      </c>
      <c r="E22" s="17"/>
      <c r="F22" s="17"/>
      <c r="G22" s="1">
        <f t="shared" si="0"/>
        <v>-29</v>
      </c>
      <c r="H22" s="16">
        <f t="shared" si="1"/>
        <v>-11600</v>
      </c>
    </row>
    <row r="23" spans="1:8" ht="15">
      <c r="A23" s="28" t="s">
        <v>99</v>
      </c>
      <c r="B23" s="16">
        <v>0.18</v>
      </c>
      <c r="C23" s="17">
        <v>42881</v>
      </c>
      <c r="D23" s="17">
        <v>42858</v>
      </c>
      <c r="E23" s="17"/>
      <c r="F23" s="17"/>
      <c r="G23" s="1">
        <f t="shared" si="0"/>
        <v>-23</v>
      </c>
      <c r="H23" s="16">
        <f t="shared" si="1"/>
        <v>-4.14</v>
      </c>
    </row>
    <row r="24" spans="1:8" ht="15">
      <c r="A24" s="28" t="s">
        <v>100</v>
      </c>
      <c r="B24" s="16">
        <v>0.29</v>
      </c>
      <c r="C24" s="17">
        <v>42875</v>
      </c>
      <c r="D24" s="17">
        <v>42858</v>
      </c>
      <c r="E24" s="17"/>
      <c r="F24" s="17"/>
      <c r="G24" s="1">
        <f t="shared" si="0"/>
        <v>-17</v>
      </c>
      <c r="H24" s="16">
        <f t="shared" si="1"/>
        <v>-4.93</v>
      </c>
    </row>
    <row r="25" spans="1:8" ht="15">
      <c r="A25" s="28" t="s">
        <v>101</v>
      </c>
      <c r="B25" s="16">
        <v>206</v>
      </c>
      <c r="C25" s="17">
        <v>42889</v>
      </c>
      <c r="D25" s="17">
        <v>42859</v>
      </c>
      <c r="E25" s="17"/>
      <c r="F25" s="17"/>
      <c r="G25" s="1">
        <f t="shared" si="0"/>
        <v>-30</v>
      </c>
      <c r="H25" s="16">
        <f t="shared" si="1"/>
        <v>-6180</v>
      </c>
    </row>
    <row r="26" spans="1:8" ht="15">
      <c r="A26" s="28" t="s">
        <v>102</v>
      </c>
      <c r="B26" s="16">
        <v>412</v>
      </c>
      <c r="C26" s="17">
        <v>42889</v>
      </c>
      <c r="D26" s="17">
        <v>42859</v>
      </c>
      <c r="E26" s="17"/>
      <c r="F26" s="17"/>
      <c r="G26" s="1">
        <f t="shared" si="0"/>
        <v>-30</v>
      </c>
      <c r="H26" s="16">
        <f t="shared" si="1"/>
        <v>-12360</v>
      </c>
    </row>
    <row r="27" spans="1:8" ht="15">
      <c r="A27" s="28" t="s">
        <v>103</v>
      </c>
      <c r="B27" s="16">
        <v>60</v>
      </c>
      <c r="C27" s="17">
        <v>42875</v>
      </c>
      <c r="D27" s="17">
        <v>42860</v>
      </c>
      <c r="E27" s="17"/>
      <c r="F27" s="17"/>
      <c r="G27" s="1">
        <f t="shared" si="0"/>
        <v>-15</v>
      </c>
      <c r="H27" s="16">
        <f t="shared" si="1"/>
        <v>-900</v>
      </c>
    </row>
    <row r="28" spans="1:8" ht="15">
      <c r="A28" s="28" t="s">
        <v>104</v>
      </c>
      <c r="B28" s="16">
        <v>396.79</v>
      </c>
      <c r="C28" s="17">
        <v>42894</v>
      </c>
      <c r="D28" s="17">
        <v>42864</v>
      </c>
      <c r="E28" s="17"/>
      <c r="F28" s="17"/>
      <c r="G28" s="1">
        <f t="shared" si="0"/>
        <v>-30</v>
      </c>
      <c r="H28" s="16">
        <f t="shared" si="1"/>
        <v>-11903.7</v>
      </c>
    </row>
    <row r="29" spans="1:8" ht="15">
      <c r="A29" s="28" t="s">
        <v>105</v>
      </c>
      <c r="B29" s="16">
        <v>127.27</v>
      </c>
      <c r="C29" s="17">
        <v>42894</v>
      </c>
      <c r="D29" s="17">
        <v>42864</v>
      </c>
      <c r="E29" s="17"/>
      <c r="F29" s="17"/>
      <c r="G29" s="1">
        <f t="shared" si="0"/>
        <v>-30</v>
      </c>
      <c r="H29" s="16">
        <f t="shared" si="1"/>
        <v>-3818.1</v>
      </c>
    </row>
    <row r="30" spans="1:8" ht="15">
      <c r="A30" s="28" t="s">
        <v>106</v>
      </c>
      <c r="B30" s="16">
        <v>785.38</v>
      </c>
      <c r="C30" s="17">
        <v>42894</v>
      </c>
      <c r="D30" s="17">
        <v>42864</v>
      </c>
      <c r="E30" s="17"/>
      <c r="F30" s="17"/>
      <c r="G30" s="1">
        <f t="shared" si="0"/>
        <v>-30</v>
      </c>
      <c r="H30" s="16">
        <f t="shared" si="1"/>
        <v>-23561.4</v>
      </c>
    </row>
    <row r="31" spans="1:8" ht="15">
      <c r="A31" s="28" t="s">
        <v>107</v>
      </c>
      <c r="B31" s="16">
        <v>725.45</v>
      </c>
      <c r="C31" s="17">
        <v>42895</v>
      </c>
      <c r="D31" s="17">
        <v>42865</v>
      </c>
      <c r="E31" s="17"/>
      <c r="F31" s="17"/>
      <c r="G31" s="1">
        <f t="shared" si="0"/>
        <v>-30</v>
      </c>
      <c r="H31" s="16">
        <f t="shared" si="1"/>
        <v>-21763.5</v>
      </c>
    </row>
    <row r="32" spans="1:8" ht="15">
      <c r="A32" s="28" t="s">
        <v>108</v>
      </c>
      <c r="B32" s="16">
        <v>163.93</v>
      </c>
      <c r="C32" s="17">
        <v>42896</v>
      </c>
      <c r="D32" s="17">
        <v>42866</v>
      </c>
      <c r="E32" s="17"/>
      <c r="F32" s="17"/>
      <c r="G32" s="1">
        <f t="shared" si="0"/>
        <v>-30</v>
      </c>
      <c r="H32" s="16">
        <f t="shared" si="1"/>
        <v>-4917.900000000001</v>
      </c>
    </row>
    <row r="33" spans="1:8" ht="15">
      <c r="A33" s="28" t="s">
        <v>109</v>
      </c>
      <c r="B33" s="16">
        <v>368.86</v>
      </c>
      <c r="C33" s="17">
        <v>42901</v>
      </c>
      <c r="D33" s="17">
        <v>42873</v>
      </c>
      <c r="E33" s="17"/>
      <c r="F33" s="17"/>
      <c r="G33" s="1">
        <f t="shared" si="0"/>
        <v>-28</v>
      </c>
      <c r="H33" s="16">
        <f t="shared" si="1"/>
        <v>-10328.08</v>
      </c>
    </row>
    <row r="34" spans="1:8" ht="15">
      <c r="A34" s="28" t="s">
        <v>110</v>
      </c>
      <c r="B34" s="16">
        <v>141.3</v>
      </c>
      <c r="C34" s="17">
        <v>42903</v>
      </c>
      <c r="D34" s="17">
        <v>42873</v>
      </c>
      <c r="E34" s="17"/>
      <c r="F34" s="17"/>
      <c r="G34" s="1">
        <f t="shared" si="0"/>
        <v>-30</v>
      </c>
      <c r="H34" s="16">
        <f t="shared" si="1"/>
        <v>-4239</v>
      </c>
    </row>
    <row r="35" spans="1:8" ht="15">
      <c r="A35" s="28" t="s">
        <v>111</v>
      </c>
      <c r="B35" s="16">
        <v>360</v>
      </c>
      <c r="C35" s="17">
        <v>42903</v>
      </c>
      <c r="D35" s="17">
        <v>42873</v>
      </c>
      <c r="E35" s="17"/>
      <c r="F35" s="17"/>
      <c r="G35" s="1">
        <f t="shared" si="0"/>
        <v>-30</v>
      </c>
      <c r="H35" s="16">
        <f t="shared" si="1"/>
        <v>-10800</v>
      </c>
    </row>
    <row r="36" spans="1:8" ht="15">
      <c r="A36" s="28" t="s">
        <v>112</v>
      </c>
      <c r="B36" s="16">
        <v>110.29</v>
      </c>
      <c r="C36" s="17">
        <v>42903</v>
      </c>
      <c r="D36" s="17">
        <v>42873</v>
      </c>
      <c r="E36" s="17"/>
      <c r="F36" s="17"/>
      <c r="G36" s="1">
        <f t="shared" si="0"/>
        <v>-30</v>
      </c>
      <c r="H36" s="16">
        <f t="shared" si="1"/>
        <v>-3308.7000000000003</v>
      </c>
    </row>
    <row r="37" spans="1:8" ht="15">
      <c r="A37" s="28" t="s">
        <v>112</v>
      </c>
      <c r="B37" s="16">
        <v>249.71</v>
      </c>
      <c r="C37" s="17">
        <v>42903</v>
      </c>
      <c r="D37" s="17">
        <v>42873</v>
      </c>
      <c r="E37" s="17"/>
      <c r="F37" s="17"/>
      <c r="G37" s="1">
        <f t="shared" si="0"/>
        <v>-30</v>
      </c>
      <c r="H37" s="16">
        <f t="shared" si="1"/>
        <v>-7491.3</v>
      </c>
    </row>
    <row r="38" spans="1:8" ht="15">
      <c r="A38" s="28" t="s">
        <v>113</v>
      </c>
      <c r="B38" s="16">
        <v>35.43</v>
      </c>
      <c r="C38" s="17">
        <v>42875</v>
      </c>
      <c r="D38" s="17">
        <v>42873</v>
      </c>
      <c r="E38" s="17"/>
      <c r="F38" s="17"/>
      <c r="G38" s="1">
        <f t="shared" si="0"/>
        <v>-2</v>
      </c>
      <c r="H38" s="16">
        <f t="shared" si="1"/>
        <v>-70.86</v>
      </c>
    </row>
    <row r="39" spans="1:8" ht="15">
      <c r="A39" s="28" t="s">
        <v>114</v>
      </c>
      <c r="B39" s="16">
        <v>24.59</v>
      </c>
      <c r="C39" s="17">
        <v>42875</v>
      </c>
      <c r="D39" s="17">
        <v>42873</v>
      </c>
      <c r="E39" s="17"/>
      <c r="F39" s="17"/>
      <c r="G39" s="1">
        <f t="shared" si="0"/>
        <v>-2</v>
      </c>
      <c r="H39" s="16">
        <f t="shared" si="1"/>
        <v>-49.18</v>
      </c>
    </row>
    <row r="40" spans="1:8" ht="15">
      <c r="A40" s="28" t="s">
        <v>115</v>
      </c>
      <c r="B40" s="16">
        <v>2000</v>
      </c>
      <c r="C40" s="17">
        <v>42907</v>
      </c>
      <c r="D40" s="17">
        <v>42884</v>
      </c>
      <c r="E40" s="17"/>
      <c r="F40" s="17"/>
      <c r="G40" s="1">
        <f t="shared" si="0"/>
        <v>-23</v>
      </c>
      <c r="H40" s="16">
        <f t="shared" si="1"/>
        <v>-46000</v>
      </c>
    </row>
    <row r="41" spans="1:8" ht="15">
      <c r="A41" s="28" t="s">
        <v>116</v>
      </c>
      <c r="B41" s="16">
        <v>85.33</v>
      </c>
      <c r="C41" s="17">
        <v>42909</v>
      </c>
      <c r="D41" s="17">
        <v>42884</v>
      </c>
      <c r="E41" s="17"/>
      <c r="F41" s="17"/>
      <c r="G41" s="1">
        <f t="shared" si="0"/>
        <v>-25</v>
      </c>
      <c r="H41" s="16">
        <f t="shared" si="1"/>
        <v>-2133.25</v>
      </c>
    </row>
    <row r="42" spans="1:8" ht="15">
      <c r="A42" s="28" t="s">
        <v>117</v>
      </c>
      <c r="B42" s="16">
        <v>628</v>
      </c>
      <c r="C42" s="17">
        <v>42909</v>
      </c>
      <c r="D42" s="17">
        <v>42884</v>
      </c>
      <c r="E42" s="17"/>
      <c r="F42" s="17"/>
      <c r="G42" s="1">
        <f t="shared" si="0"/>
        <v>-25</v>
      </c>
      <c r="H42" s="16">
        <f t="shared" si="1"/>
        <v>-15700</v>
      </c>
    </row>
    <row r="43" spans="1:8" ht="15">
      <c r="A43" s="28" t="s">
        <v>118</v>
      </c>
      <c r="B43" s="16">
        <v>500</v>
      </c>
      <c r="C43" s="17">
        <v>42909</v>
      </c>
      <c r="D43" s="17">
        <v>42884</v>
      </c>
      <c r="E43" s="17"/>
      <c r="F43" s="17"/>
      <c r="G43" s="1">
        <f t="shared" si="0"/>
        <v>-25</v>
      </c>
      <c r="H43" s="16">
        <f t="shared" si="1"/>
        <v>-12500</v>
      </c>
    </row>
    <row r="44" spans="1:8" ht="15">
      <c r="A44" s="28" t="s">
        <v>119</v>
      </c>
      <c r="B44" s="16">
        <v>32.18</v>
      </c>
      <c r="C44" s="17">
        <v>42909</v>
      </c>
      <c r="D44" s="17">
        <v>42884</v>
      </c>
      <c r="E44" s="17"/>
      <c r="F44" s="17"/>
      <c r="G44" s="1">
        <f t="shared" si="0"/>
        <v>-25</v>
      </c>
      <c r="H44" s="16">
        <f t="shared" si="1"/>
        <v>-804.5</v>
      </c>
    </row>
    <row r="45" spans="1:8" ht="15">
      <c r="A45" s="28" t="s">
        <v>120</v>
      </c>
      <c r="B45" s="16">
        <v>8077.72</v>
      </c>
      <c r="C45" s="17">
        <v>42916</v>
      </c>
      <c r="D45" s="17">
        <v>42886</v>
      </c>
      <c r="E45" s="17"/>
      <c r="F45" s="17"/>
      <c r="G45" s="1">
        <f t="shared" si="0"/>
        <v>-30</v>
      </c>
      <c r="H45" s="16">
        <f t="shared" si="1"/>
        <v>-242331.6</v>
      </c>
    </row>
    <row r="46" spans="1:8" ht="15">
      <c r="A46" s="28" t="s">
        <v>121</v>
      </c>
      <c r="B46" s="16">
        <v>276.2</v>
      </c>
      <c r="C46" s="17">
        <v>42916</v>
      </c>
      <c r="D46" s="17">
        <v>42886</v>
      </c>
      <c r="E46" s="17"/>
      <c r="F46" s="17"/>
      <c r="G46" s="1">
        <f t="shared" si="0"/>
        <v>-30</v>
      </c>
      <c r="H46" s="16">
        <f t="shared" si="1"/>
        <v>-8286</v>
      </c>
    </row>
    <row r="47" spans="1:8" ht="15">
      <c r="A47" s="28" t="s">
        <v>122</v>
      </c>
      <c r="B47" s="16">
        <v>8077.72</v>
      </c>
      <c r="C47" s="17">
        <v>42917</v>
      </c>
      <c r="D47" s="17">
        <v>42887</v>
      </c>
      <c r="E47" s="17"/>
      <c r="F47" s="17"/>
      <c r="G47" s="1">
        <f t="shared" si="0"/>
        <v>-30</v>
      </c>
      <c r="H47" s="16">
        <f t="shared" si="1"/>
        <v>-242331.6</v>
      </c>
    </row>
    <row r="48" spans="1:8" ht="15">
      <c r="A48" s="28" t="s">
        <v>123</v>
      </c>
      <c r="B48" s="16">
        <v>2107.36</v>
      </c>
      <c r="C48" s="17">
        <v>42917</v>
      </c>
      <c r="D48" s="17">
        <v>42887</v>
      </c>
      <c r="E48" s="17"/>
      <c r="F48" s="17"/>
      <c r="G48" s="1">
        <f t="shared" si="0"/>
        <v>-30</v>
      </c>
      <c r="H48" s="16">
        <f t="shared" si="1"/>
        <v>-63220.8</v>
      </c>
    </row>
    <row r="49" spans="1:8" ht="15">
      <c r="A49" s="28" t="s">
        <v>124</v>
      </c>
      <c r="B49" s="16">
        <v>273</v>
      </c>
      <c r="C49" s="17">
        <v>42922</v>
      </c>
      <c r="D49" s="17">
        <v>42892</v>
      </c>
      <c r="E49" s="17"/>
      <c r="F49" s="17"/>
      <c r="G49" s="1">
        <f t="shared" si="0"/>
        <v>-30</v>
      </c>
      <c r="H49" s="16">
        <f t="shared" si="1"/>
        <v>-8190</v>
      </c>
    </row>
    <row r="50" spans="1:8" ht="15">
      <c r="A50" s="28" t="s">
        <v>125</v>
      </c>
      <c r="B50" s="16">
        <v>163.92</v>
      </c>
      <c r="C50" s="17">
        <v>42691</v>
      </c>
      <c r="D50" s="17">
        <v>42892</v>
      </c>
      <c r="E50" s="17"/>
      <c r="F50" s="17"/>
      <c r="G50" s="1">
        <f t="shared" si="0"/>
        <v>201</v>
      </c>
      <c r="H50" s="16">
        <f t="shared" si="1"/>
        <v>32947.92</v>
      </c>
    </row>
    <row r="51" spans="1:8" ht="15">
      <c r="A51" s="28" t="s">
        <v>126</v>
      </c>
      <c r="B51" s="16">
        <v>10.78</v>
      </c>
      <c r="C51" s="17">
        <v>42691</v>
      </c>
      <c r="D51" s="17">
        <v>42892</v>
      </c>
      <c r="E51" s="17"/>
      <c r="F51" s="17"/>
      <c r="G51" s="1">
        <f t="shared" si="0"/>
        <v>201</v>
      </c>
      <c r="H51" s="16">
        <f t="shared" si="1"/>
        <v>2166.7799999999997</v>
      </c>
    </row>
    <row r="52" spans="1:8" ht="15">
      <c r="A52" s="28" t="s">
        <v>126</v>
      </c>
      <c r="B52" s="16">
        <v>27</v>
      </c>
      <c r="C52" s="17">
        <v>42691</v>
      </c>
      <c r="D52" s="17">
        <v>42892</v>
      </c>
      <c r="E52" s="17"/>
      <c r="F52" s="17"/>
      <c r="G52" s="1">
        <f t="shared" si="0"/>
        <v>201</v>
      </c>
      <c r="H52" s="16">
        <f t="shared" si="1"/>
        <v>5427</v>
      </c>
    </row>
    <row r="53" spans="1:8" ht="15">
      <c r="A53" s="28" t="s">
        <v>127</v>
      </c>
      <c r="B53" s="16">
        <v>973.91</v>
      </c>
      <c r="C53" s="17">
        <v>42748</v>
      </c>
      <c r="D53" s="17">
        <v>42892</v>
      </c>
      <c r="E53" s="17"/>
      <c r="F53" s="17"/>
      <c r="G53" s="1">
        <f t="shared" si="0"/>
        <v>144</v>
      </c>
      <c r="H53" s="16">
        <f t="shared" si="1"/>
        <v>140243.04</v>
      </c>
    </row>
    <row r="54" spans="1:8" ht="15">
      <c r="A54" s="28" t="s">
        <v>127</v>
      </c>
      <c r="B54" s="16">
        <v>231.07</v>
      </c>
      <c r="C54" s="17">
        <v>42748</v>
      </c>
      <c r="D54" s="17">
        <v>42892</v>
      </c>
      <c r="E54" s="17"/>
      <c r="F54" s="17"/>
      <c r="G54" s="1">
        <f t="shared" si="0"/>
        <v>144</v>
      </c>
      <c r="H54" s="16">
        <f t="shared" si="1"/>
        <v>33274.08</v>
      </c>
    </row>
    <row r="55" spans="1:8" ht="15">
      <c r="A55" s="28" t="s">
        <v>128</v>
      </c>
      <c r="B55" s="16">
        <v>45.51</v>
      </c>
      <c r="C55" s="17">
        <v>42923</v>
      </c>
      <c r="D55" s="17">
        <v>42895</v>
      </c>
      <c r="E55" s="17"/>
      <c r="F55" s="17"/>
      <c r="G55" s="1">
        <f t="shared" si="0"/>
        <v>-28</v>
      </c>
      <c r="H55" s="16">
        <f t="shared" si="1"/>
        <v>-1274.28</v>
      </c>
    </row>
    <row r="56" spans="1:8" ht="15">
      <c r="A56" s="28" t="s">
        <v>129</v>
      </c>
      <c r="B56" s="16">
        <v>60</v>
      </c>
      <c r="C56" s="17">
        <v>42930</v>
      </c>
      <c r="D56" s="17">
        <v>42901</v>
      </c>
      <c r="E56" s="17"/>
      <c r="F56" s="17"/>
      <c r="G56" s="1">
        <f t="shared" si="0"/>
        <v>-29</v>
      </c>
      <c r="H56" s="16">
        <f t="shared" si="1"/>
        <v>-1740</v>
      </c>
    </row>
    <row r="57" spans="1:8" ht="15">
      <c r="A57" s="28" t="s">
        <v>130</v>
      </c>
      <c r="B57" s="16">
        <v>34.04</v>
      </c>
      <c r="C57" s="17">
        <v>42930</v>
      </c>
      <c r="D57" s="17">
        <v>42901</v>
      </c>
      <c r="E57" s="17"/>
      <c r="F57" s="17"/>
      <c r="G57" s="1">
        <f t="shared" si="0"/>
        <v>-29</v>
      </c>
      <c r="H57" s="16">
        <f t="shared" si="1"/>
        <v>-987.16</v>
      </c>
    </row>
    <row r="58" spans="1:8" ht="15">
      <c r="A58" s="28" t="s">
        <v>131</v>
      </c>
      <c r="B58" s="16">
        <v>330</v>
      </c>
      <c r="C58" s="17">
        <v>42933</v>
      </c>
      <c r="D58" s="17">
        <v>42903</v>
      </c>
      <c r="E58" s="17"/>
      <c r="F58" s="17"/>
      <c r="G58" s="1">
        <f t="shared" si="0"/>
        <v>-30</v>
      </c>
      <c r="H58" s="16">
        <f t="shared" si="1"/>
        <v>-9900</v>
      </c>
    </row>
    <row r="59" spans="1:8" ht="15">
      <c r="A59" s="28" t="s">
        <v>132</v>
      </c>
      <c r="B59" s="16">
        <v>819.67</v>
      </c>
      <c r="C59" s="17">
        <v>42933</v>
      </c>
      <c r="D59" s="17">
        <v>42903</v>
      </c>
      <c r="E59" s="17"/>
      <c r="F59" s="17"/>
      <c r="G59" s="1">
        <f t="shared" si="0"/>
        <v>-30</v>
      </c>
      <c r="H59" s="16">
        <f t="shared" si="1"/>
        <v>-24590.1</v>
      </c>
    </row>
    <row r="60" spans="1:8" ht="15">
      <c r="A60" s="28" t="s">
        <v>133</v>
      </c>
      <c r="B60" s="16">
        <v>2040</v>
      </c>
      <c r="C60" s="17">
        <v>42933</v>
      </c>
      <c r="D60" s="17">
        <v>42903</v>
      </c>
      <c r="E60" s="17"/>
      <c r="F60" s="17"/>
      <c r="G60" s="1">
        <f t="shared" si="0"/>
        <v>-30</v>
      </c>
      <c r="H60" s="16">
        <f t="shared" si="1"/>
        <v>-61200</v>
      </c>
    </row>
    <row r="61" spans="1:8" ht="15">
      <c r="A61" s="28" t="s">
        <v>134</v>
      </c>
      <c r="B61" s="16">
        <v>966.96</v>
      </c>
      <c r="C61" s="17">
        <v>42936</v>
      </c>
      <c r="D61" s="17">
        <v>42906</v>
      </c>
      <c r="E61" s="17"/>
      <c r="F61" s="17"/>
      <c r="G61" s="1">
        <f t="shared" si="0"/>
        <v>-30</v>
      </c>
      <c r="H61" s="16">
        <f t="shared" si="1"/>
        <v>-29008.800000000003</v>
      </c>
    </row>
    <row r="62" spans="1:8" ht="15">
      <c r="A62" s="28" t="s">
        <v>135</v>
      </c>
      <c r="B62" s="16">
        <v>966.96</v>
      </c>
      <c r="C62" s="17">
        <v>42936</v>
      </c>
      <c r="D62" s="17">
        <v>42906</v>
      </c>
      <c r="E62" s="17"/>
      <c r="F62" s="17"/>
      <c r="G62" s="1">
        <f t="shared" si="0"/>
        <v>-30</v>
      </c>
      <c r="H62" s="16">
        <f t="shared" si="1"/>
        <v>-29008.800000000003</v>
      </c>
    </row>
    <row r="63" spans="1:8" ht="15">
      <c r="A63" s="28" t="s">
        <v>136</v>
      </c>
      <c r="B63" s="16">
        <v>63.6</v>
      </c>
      <c r="C63" s="17">
        <v>42938</v>
      </c>
      <c r="D63" s="17">
        <v>42908</v>
      </c>
      <c r="E63" s="17"/>
      <c r="F63" s="17"/>
      <c r="G63" s="1">
        <f t="shared" si="0"/>
        <v>-30</v>
      </c>
      <c r="H63" s="16">
        <f t="shared" si="1"/>
        <v>-1908</v>
      </c>
    </row>
    <row r="64" spans="1:8" ht="15">
      <c r="A64" s="28" t="s">
        <v>137</v>
      </c>
      <c r="B64" s="16">
        <v>220.38</v>
      </c>
      <c r="C64" s="17">
        <v>42938</v>
      </c>
      <c r="D64" s="17">
        <v>42908</v>
      </c>
      <c r="E64" s="17"/>
      <c r="F64" s="17"/>
      <c r="G64" s="1">
        <f t="shared" si="0"/>
        <v>-30</v>
      </c>
      <c r="H64" s="16">
        <f t="shared" si="1"/>
        <v>-6611.4</v>
      </c>
    </row>
    <row r="65" spans="1:8" ht="15">
      <c r="A65" s="28" t="s">
        <v>138</v>
      </c>
      <c r="B65" s="16">
        <v>360</v>
      </c>
      <c r="C65" s="17">
        <v>42942</v>
      </c>
      <c r="D65" s="17">
        <v>42912</v>
      </c>
      <c r="E65" s="17"/>
      <c r="F65" s="17"/>
      <c r="G65" s="1">
        <f t="shared" si="0"/>
        <v>-30</v>
      </c>
      <c r="H65" s="16">
        <f t="shared" si="1"/>
        <v>-10800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56848.77999999999</v>
      </c>
      <c r="C1">
        <f>COUNTA(A4:A203)</f>
        <v>36</v>
      </c>
      <c r="G1" s="20">
        <f>IF(B1&lt;&gt;0,H1/B1,0)</f>
        <v>-16.4614538781659</v>
      </c>
      <c r="H1" s="19">
        <f>SUM(H4:H195)</f>
        <v>-935813.57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139</v>
      </c>
      <c r="B4" s="16">
        <v>8077.72</v>
      </c>
      <c r="C4" s="17">
        <v>42950</v>
      </c>
      <c r="D4" s="17">
        <v>42920</v>
      </c>
      <c r="E4" s="17"/>
      <c r="F4" s="17"/>
      <c r="G4" s="1">
        <f>D4-C4-(F4-E4)</f>
        <v>-30</v>
      </c>
      <c r="H4" s="16">
        <f>B4*G4</f>
        <v>-242331.6</v>
      </c>
    </row>
    <row r="5" spans="1:8" ht="15">
      <c r="A5" s="28" t="s">
        <v>140</v>
      </c>
      <c r="B5" s="16">
        <v>206</v>
      </c>
      <c r="C5" s="17">
        <v>42952</v>
      </c>
      <c r="D5" s="17">
        <v>42922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-6180</v>
      </c>
    </row>
    <row r="6" spans="1:8" ht="15">
      <c r="A6" s="28" t="s">
        <v>141</v>
      </c>
      <c r="B6" s="16">
        <v>412</v>
      </c>
      <c r="C6" s="17">
        <v>42952</v>
      </c>
      <c r="D6" s="17">
        <v>42922</v>
      </c>
      <c r="E6" s="17"/>
      <c r="F6" s="17"/>
      <c r="G6" s="1">
        <f t="shared" si="0"/>
        <v>-30</v>
      </c>
      <c r="H6" s="16">
        <f t="shared" si="1"/>
        <v>-12360</v>
      </c>
    </row>
    <row r="7" spans="1:8" ht="15">
      <c r="A7" s="28" t="s">
        <v>142</v>
      </c>
      <c r="B7" s="16">
        <v>214.57</v>
      </c>
      <c r="C7" s="17">
        <v>42953</v>
      </c>
      <c r="D7" s="17">
        <v>42923</v>
      </c>
      <c r="E7" s="17"/>
      <c r="F7" s="17"/>
      <c r="G7" s="1">
        <f t="shared" si="0"/>
        <v>-30</v>
      </c>
      <c r="H7" s="16">
        <f t="shared" si="1"/>
        <v>-6437.099999999999</v>
      </c>
    </row>
    <row r="8" spans="1:8" ht="15">
      <c r="A8" s="28" t="s">
        <v>143</v>
      </c>
      <c r="B8" s="16">
        <v>19261.94</v>
      </c>
      <c r="C8" s="17">
        <v>42931</v>
      </c>
      <c r="D8" s="17">
        <v>42926</v>
      </c>
      <c r="E8" s="17"/>
      <c r="F8" s="17"/>
      <c r="G8" s="1">
        <f t="shared" si="0"/>
        <v>-5</v>
      </c>
      <c r="H8" s="16">
        <f t="shared" si="1"/>
        <v>-96309.7</v>
      </c>
    </row>
    <row r="9" spans="1:8" ht="15">
      <c r="A9" s="28" t="s">
        <v>144</v>
      </c>
      <c r="B9" s="16">
        <v>2600</v>
      </c>
      <c r="C9" s="17">
        <v>42900</v>
      </c>
      <c r="D9" s="17">
        <v>42926</v>
      </c>
      <c r="E9" s="17"/>
      <c r="F9" s="17"/>
      <c r="G9" s="1">
        <f t="shared" si="0"/>
        <v>26</v>
      </c>
      <c r="H9" s="16">
        <f t="shared" si="1"/>
        <v>67600</v>
      </c>
    </row>
    <row r="10" spans="1:8" ht="15">
      <c r="A10" s="28" t="s">
        <v>145</v>
      </c>
      <c r="B10" s="16">
        <v>3180</v>
      </c>
      <c r="C10" s="17">
        <v>42945</v>
      </c>
      <c r="D10" s="17">
        <v>42926</v>
      </c>
      <c r="E10" s="17"/>
      <c r="F10" s="17"/>
      <c r="G10" s="1">
        <f t="shared" si="0"/>
        <v>-19</v>
      </c>
      <c r="H10" s="16">
        <f t="shared" si="1"/>
        <v>-60420</v>
      </c>
    </row>
    <row r="11" spans="1:8" ht="15">
      <c r="A11" s="28" t="s">
        <v>146</v>
      </c>
      <c r="B11" s="16">
        <v>500</v>
      </c>
      <c r="C11" s="17">
        <v>42930</v>
      </c>
      <c r="D11" s="17">
        <v>42926</v>
      </c>
      <c r="E11" s="17"/>
      <c r="F11" s="17"/>
      <c r="G11" s="1">
        <f t="shared" si="0"/>
        <v>-4</v>
      </c>
      <c r="H11" s="16">
        <f t="shared" si="1"/>
        <v>-2000</v>
      </c>
    </row>
    <row r="12" spans="1:8" ht="15">
      <c r="A12" s="28" t="s">
        <v>147</v>
      </c>
      <c r="B12" s="16">
        <v>730</v>
      </c>
      <c r="C12" s="17">
        <v>42930</v>
      </c>
      <c r="D12" s="17">
        <v>42926</v>
      </c>
      <c r="E12" s="17"/>
      <c r="F12" s="17"/>
      <c r="G12" s="1">
        <f t="shared" si="0"/>
        <v>-4</v>
      </c>
      <c r="H12" s="16">
        <f t="shared" si="1"/>
        <v>-2920</v>
      </c>
    </row>
    <row r="13" spans="1:8" ht="15">
      <c r="A13" s="28" t="s">
        <v>148</v>
      </c>
      <c r="B13" s="16">
        <v>2480</v>
      </c>
      <c r="C13" s="17">
        <v>42935</v>
      </c>
      <c r="D13" s="17">
        <v>42926</v>
      </c>
      <c r="E13" s="17"/>
      <c r="F13" s="17"/>
      <c r="G13" s="1">
        <f t="shared" si="0"/>
        <v>-9</v>
      </c>
      <c r="H13" s="16">
        <f t="shared" si="1"/>
        <v>-22320</v>
      </c>
    </row>
    <row r="14" spans="1:8" ht="15">
      <c r="A14" s="28" t="s">
        <v>149</v>
      </c>
      <c r="B14" s="16">
        <v>966.96</v>
      </c>
      <c r="C14" s="17">
        <v>42958</v>
      </c>
      <c r="D14" s="17">
        <v>42928</v>
      </c>
      <c r="E14" s="17"/>
      <c r="F14" s="17"/>
      <c r="G14" s="1">
        <f t="shared" si="0"/>
        <v>-30</v>
      </c>
      <c r="H14" s="16">
        <f t="shared" si="1"/>
        <v>-29008.800000000003</v>
      </c>
    </row>
    <row r="15" spans="1:8" ht="15">
      <c r="A15" s="28" t="s">
        <v>150</v>
      </c>
      <c r="B15" s="16">
        <v>966.96</v>
      </c>
      <c r="C15" s="17">
        <v>42958</v>
      </c>
      <c r="D15" s="17">
        <v>42928</v>
      </c>
      <c r="E15" s="17"/>
      <c r="F15" s="17"/>
      <c r="G15" s="1">
        <f t="shared" si="0"/>
        <v>-30</v>
      </c>
      <c r="H15" s="16">
        <f t="shared" si="1"/>
        <v>-29008.800000000003</v>
      </c>
    </row>
    <row r="16" spans="1:8" ht="15">
      <c r="A16" s="28" t="s">
        <v>151</v>
      </c>
      <c r="B16" s="16">
        <v>150</v>
      </c>
      <c r="C16" s="17">
        <v>42956</v>
      </c>
      <c r="D16" s="17">
        <v>42928</v>
      </c>
      <c r="E16" s="17"/>
      <c r="F16" s="17"/>
      <c r="G16" s="1">
        <f t="shared" si="0"/>
        <v>-28</v>
      </c>
      <c r="H16" s="16">
        <f t="shared" si="1"/>
        <v>-4200</v>
      </c>
    </row>
    <row r="17" spans="1:8" ht="15">
      <c r="A17" s="28" t="s">
        <v>152</v>
      </c>
      <c r="B17" s="16">
        <v>81.97</v>
      </c>
      <c r="C17" s="17">
        <v>42960</v>
      </c>
      <c r="D17" s="17">
        <v>42930</v>
      </c>
      <c r="E17" s="17"/>
      <c r="F17" s="17"/>
      <c r="G17" s="1">
        <f t="shared" si="0"/>
        <v>-30</v>
      </c>
      <c r="H17" s="16">
        <f t="shared" si="1"/>
        <v>-2459.1</v>
      </c>
    </row>
    <row r="18" spans="1:8" ht="15">
      <c r="A18" s="28" t="s">
        <v>153</v>
      </c>
      <c r="B18" s="16">
        <v>126</v>
      </c>
      <c r="C18" s="17">
        <v>42960</v>
      </c>
      <c r="D18" s="17">
        <v>42930</v>
      </c>
      <c r="E18" s="17"/>
      <c r="F18" s="17"/>
      <c r="G18" s="1">
        <f t="shared" si="0"/>
        <v>-30</v>
      </c>
      <c r="H18" s="16">
        <f t="shared" si="1"/>
        <v>-3780</v>
      </c>
    </row>
    <row r="19" spans="1:8" ht="15">
      <c r="A19" s="28" t="s">
        <v>154</v>
      </c>
      <c r="B19" s="16">
        <v>430</v>
      </c>
      <c r="C19" s="17">
        <v>42960</v>
      </c>
      <c r="D19" s="17">
        <v>42930</v>
      </c>
      <c r="E19" s="17"/>
      <c r="F19" s="17"/>
      <c r="G19" s="1">
        <f t="shared" si="0"/>
        <v>-30</v>
      </c>
      <c r="H19" s="16">
        <f t="shared" si="1"/>
        <v>-12900</v>
      </c>
    </row>
    <row r="20" spans="1:8" ht="15">
      <c r="A20" s="28" t="s">
        <v>155</v>
      </c>
      <c r="B20" s="16">
        <v>2430.5</v>
      </c>
      <c r="C20" s="17">
        <v>42960</v>
      </c>
      <c r="D20" s="17">
        <v>42930</v>
      </c>
      <c r="E20" s="17"/>
      <c r="F20" s="17"/>
      <c r="G20" s="1">
        <f t="shared" si="0"/>
        <v>-30</v>
      </c>
      <c r="H20" s="16">
        <f t="shared" si="1"/>
        <v>-72915</v>
      </c>
    </row>
    <row r="21" spans="1:8" ht="15">
      <c r="A21" s="28" t="s">
        <v>156</v>
      </c>
      <c r="B21" s="16">
        <v>1600</v>
      </c>
      <c r="C21" s="17">
        <v>42960</v>
      </c>
      <c r="D21" s="17">
        <v>42930</v>
      </c>
      <c r="E21" s="17"/>
      <c r="F21" s="17"/>
      <c r="G21" s="1">
        <f t="shared" si="0"/>
        <v>-30</v>
      </c>
      <c r="H21" s="16">
        <f t="shared" si="1"/>
        <v>-48000</v>
      </c>
    </row>
    <row r="22" spans="1:8" ht="15">
      <c r="A22" s="28" t="s">
        <v>157</v>
      </c>
      <c r="B22" s="16">
        <v>114.77</v>
      </c>
      <c r="C22" s="17">
        <v>42933</v>
      </c>
      <c r="D22" s="17">
        <v>42933</v>
      </c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 t="s">
        <v>158</v>
      </c>
      <c r="B23" s="16">
        <v>42.95</v>
      </c>
      <c r="C23" s="17">
        <v>42964</v>
      </c>
      <c r="D23" s="17">
        <v>42935</v>
      </c>
      <c r="E23" s="17"/>
      <c r="F23" s="17"/>
      <c r="G23" s="1">
        <f t="shared" si="0"/>
        <v>-29</v>
      </c>
      <c r="H23" s="16">
        <f t="shared" si="1"/>
        <v>-1245.5500000000002</v>
      </c>
    </row>
    <row r="24" spans="1:8" ht="15">
      <c r="A24" s="28" t="s">
        <v>159</v>
      </c>
      <c r="B24" s="16">
        <v>150</v>
      </c>
      <c r="C24" s="17">
        <v>42966</v>
      </c>
      <c r="D24" s="17">
        <v>42936</v>
      </c>
      <c r="E24" s="17"/>
      <c r="F24" s="17"/>
      <c r="G24" s="1">
        <f t="shared" si="0"/>
        <v>-30</v>
      </c>
      <c r="H24" s="16">
        <f t="shared" si="1"/>
        <v>-4500</v>
      </c>
    </row>
    <row r="25" spans="1:8" ht="15">
      <c r="A25" s="28" t="s">
        <v>160</v>
      </c>
      <c r="B25" s="16">
        <v>127.27</v>
      </c>
      <c r="C25" s="17">
        <v>42967</v>
      </c>
      <c r="D25" s="17">
        <v>42937</v>
      </c>
      <c r="E25" s="17"/>
      <c r="F25" s="17"/>
      <c r="G25" s="1">
        <f t="shared" si="0"/>
        <v>-30</v>
      </c>
      <c r="H25" s="16">
        <f t="shared" si="1"/>
        <v>-3818.1</v>
      </c>
    </row>
    <row r="26" spans="1:8" ht="15">
      <c r="A26" s="28" t="s">
        <v>161</v>
      </c>
      <c r="B26" s="16">
        <v>628.66</v>
      </c>
      <c r="C26" s="17">
        <v>42978</v>
      </c>
      <c r="D26" s="17">
        <v>42949</v>
      </c>
      <c r="E26" s="17"/>
      <c r="F26" s="17"/>
      <c r="G26" s="1">
        <f t="shared" si="0"/>
        <v>-29</v>
      </c>
      <c r="H26" s="16">
        <f t="shared" si="1"/>
        <v>-18231.14</v>
      </c>
    </row>
    <row r="27" spans="1:8" ht="15">
      <c r="A27" s="28" t="s">
        <v>162</v>
      </c>
      <c r="B27" s="16">
        <v>531</v>
      </c>
      <c r="C27" s="17">
        <v>42978</v>
      </c>
      <c r="D27" s="17">
        <v>42949</v>
      </c>
      <c r="E27" s="17"/>
      <c r="F27" s="17"/>
      <c r="G27" s="1">
        <f t="shared" si="0"/>
        <v>-29</v>
      </c>
      <c r="H27" s="16">
        <f t="shared" si="1"/>
        <v>-15399</v>
      </c>
    </row>
    <row r="28" spans="1:8" ht="15">
      <c r="A28" s="28" t="s">
        <v>163</v>
      </c>
      <c r="B28" s="16">
        <v>265.52</v>
      </c>
      <c r="C28" s="17">
        <v>42995</v>
      </c>
      <c r="D28" s="17">
        <v>42965</v>
      </c>
      <c r="E28" s="17"/>
      <c r="F28" s="17"/>
      <c r="G28" s="1">
        <f t="shared" si="0"/>
        <v>-30</v>
      </c>
      <c r="H28" s="16">
        <f t="shared" si="1"/>
        <v>-7965.599999999999</v>
      </c>
    </row>
    <row r="29" spans="1:8" ht="15">
      <c r="A29" s="28" t="s">
        <v>164</v>
      </c>
      <c r="B29" s="16">
        <v>270</v>
      </c>
      <c r="C29" s="17">
        <v>42995</v>
      </c>
      <c r="D29" s="17">
        <v>42965</v>
      </c>
      <c r="E29" s="17"/>
      <c r="F29" s="17"/>
      <c r="G29" s="1">
        <f t="shared" si="0"/>
        <v>-30</v>
      </c>
      <c r="H29" s="16">
        <f t="shared" si="1"/>
        <v>-8100</v>
      </c>
    </row>
    <row r="30" spans="1:8" ht="15">
      <c r="A30" s="28" t="s">
        <v>165</v>
      </c>
      <c r="B30" s="16">
        <v>236.57</v>
      </c>
      <c r="C30" s="17">
        <v>43012</v>
      </c>
      <c r="D30" s="17">
        <v>42982</v>
      </c>
      <c r="E30" s="17"/>
      <c r="F30" s="17"/>
      <c r="G30" s="1">
        <f t="shared" si="0"/>
        <v>-30</v>
      </c>
      <c r="H30" s="16">
        <f t="shared" si="1"/>
        <v>-7097.099999999999</v>
      </c>
    </row>
    <row r="31" spans="1:8" ht="15">
      <c r="A31" s="28" t="s">
        <v>166</v>
      </c>
      <c r="B31" s="16">
        <v>206</v>
      </c>
      <c r="C31" s="17">
        <v>43013</v>
      </c>
      <c r="D31" s="17">
        <v>42983</v>
      </c>
      <c r="E31" s="17"/>
      <c r="F31" s="17"/>
      <c r="G31" s="1">
        <f t="shared" si="0"/>
        <v>-30</v>
      </c>
      <c r="H31" s="16">
        <f t="shared" si="1"/>
        <v>-6180</v>
      </c>
    </row>
    <row r="32" spans="1:8" ht="15">
      <c r="A32" s="28" t="s">
        <v>167</v>
      </c>
      <c r="B32" s="16">
        <v>412</v>
      </c>
      <c r="C32" s="17">
        <v>43013</v>
      </c>
      <c r="D32" s="17">
        <v>42983</v>
      </c>
      <c r="E32" s="17"/>
      <c r="F32" s="17"/>
      <c r="G32" s="1">
        <f t="shared" si="0"/>
        <v>-30</v>
      </c>
      <c r="H32" s="16">
        <f t="shared" si="1"/>
        <v>-12360</v>
      </c>
    </row>
    <row r="33" spans="1:8" ht="15">
      <c r="A33" s="28" t="s">
        <v>168</v>
      </c>
      <c r="B33" s="16">
        <v>350</v>
      </c>
      <c r="C33" s="17">
        <v>43021</v>
      </c>
      <c r="D33" s="17">
        <v>42991</v>
      </c>
      <c r="E33" s="17"/>
      <c r="F33" s="17"/>
      <c r="G33" s="1">
        <f t="shared" si="0"/>
        <v>-30</v>
      </c>
      <c r="H33" s="16">
        <f t="shared" si="1"/>
        <v>-10500</v>
      </c>
    </row>
    <row r="34" spans="1:8" ht="15">
      <c r="A34" s="28" t="s">
        <v>169</v>
      </c>
      <c r="B34" s="16">
        <v>73</v>
      </c>
      <c r="C34" s="17">
        <v>43022</v>
      </c>
      <c r="D34" s="17">
        <v>42993</v>
      </c>
      <c r="E34" s="17"/>
      <c r="F34" s="17"/>
      <c r="G34" s="1">
        <f t="shared" si="0"/>
        <v>-29</v>
      </c>
      <c r="H34" s="16">
        <f t="shared" si="1"/>
        <v>-2117</v>
      </c>
    </row>
    <row r="35" spans="1:8" ht="15">
      <c r="A35" s="28" t="s">
        <v>170</v>
      </c>
      <c r="B35" s="16">
        <v>1126</v>
      </c>
      <c r="C35" s="17">
        <v>43023</v>
      </c>
      <c r="D35" s="17">
        <v>42993</v>
      </c>
      <c r="E35" s="17"/>
      <c r="F35" s="17"/>
      <c r="G35" s="1">
        <f t="shared" si="0"/>
        <v>-30</v>
      </c>
      <c r="H35" s="16">
        <f t="shared" si="1"/>
        <v>-33780</v>
      </c>
    </row>
    <row r="36" spans="1:8" ht="15">
      <c r="A36" s="28" t="s">
        <v>171</v>
      </c>
      <c r="B36" s="16">
        <v>6147.54</v>
      </c>
      <c r="C36" s="17">
        <v>43020</v>
      </c>
      <c r="D36" s="17">
        <v>42993</v>
      </c>
      <c r="E36" s="17"/>
      <c r="F36" s="17"/>
      <c r="G36" s="1">
        <f t="shared" si="0"/>
        <v>-27</v>
      </c>
      <c r="H36" s="16">
        <f t="shared" si="1"/>
        <v>-165983.58</v>
      </c>
    </row>
    <row r="37" spans="1:8" ht="15">
      <c r="A37" s="28" t="s">
        <v>172</v>
      </c>
      <c r="B37" s="16">
        <v>224.48</v>
      </c>
      <c r="C37" s="17">
        <v>43028</v>
      </c>
      <c r="D37" s="17">
        <v>42998</v>
      </c>
      <c r="E37" s="17"/>
      <c r="F37" s="17"/>
      <c r="G37" s="1">
        <f t="shared" si="0"/>
        <v>-30</v>
      </c>
      <c r="H37" s="16">
        <f t="shared" si="1"/>
        <v>-6734.4</v>
      </c>
    </row>
    <row r="38" spans="1:8" ht="15">
      <c r="A38" s="28" t="s">
        <v>173</v>
      </c>
      <c r="B38" s="16">
        <v>1500</v>
      </c>
      <c r="C38" s="17">
        <v>43033</v>
      </c>
      <c r="D38" s="17">
        <v>43003</v>
      </c>
      <c r="E38" s="17"/>
      <c r="F38" s="17"/>
      <c r="G38" s="1">
        <f t="shared" si="0"/>
        <v>-30</v>
      </c>
      <c r="H38" s="16">
        <f t="shared" si="1"/>
        <v>-45000</v>
      </c>
    </row>
    <row r="39" spans="1:8" ht="15">
      <c r="A39" s="28" t="s">
        <v>174</v>
      </c>
      <c r="B39" s="16">
        <v>28.4</v>
      </c>
      <c r="C39" s="17">
        <v>43033</v>
      </c>
      <c r="D39" s="17">
        <v>43003</v>
      </c>
      <c r="E39" s="17"/>
      <c r="F39" s="17"/>
      <c r="G39" s="1">
        <f t="shared" si="0"/>
        <v>-30</v>
      </c>
      <c r="H39" s="16">
        <f t="shared" si="1"/>
        <v>-852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131438.96</v>
      </c>
      <c r="C1">
        <f>COUNTA(A4:A203)</f>
        <v>53</v>
      </c>
      <c r="G1" s="20">
        <f>IF(B1&lt;&gt;0,H1/B1,0)</f>
        <v>-28.790699804685012</v>
      </c>
      <c r="H1" s="19">
        <f>SUM(H4:H195)</f>
        <v>-3784219.640000001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175</v>
      </c>
      <c r="B4" s="16">
        <v>386.45</v>
      </c>
      <c r="C4" s="17">
        <v>43041</v>
      </c>
      <c r="D4" s="17">
        <v>43011</v>
      </c>
      <c r="E4" s="17"/>
      <c r="F4" s="17"/>
      <c r="G4" s="1">
        <f>D4-C4-(F4-E4)</f>
        <v>-30</v>
      </c>
      <c r="H4" s="16">
        <f>B4*G4</f>
        <v>-11593.5</v>
      </c>
    </row>
    <row r="5" spans="1:8" ht="15">
      <c r="A5" s="28" t="s">
        <v>176</v>
      </c>
      <c r="B5" s="16">
        <v>420</v>
      </c>
      <c r="C5" s="17">
        <v>43041</v>
      </c>
      <c r="D5" s="17">
        <v>43011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-12600</v>
      </c>
    </row>
    <row r="6" spans="1:8" ht="15">
      <c r="A6" s="28" t="s">
        <v>177</v>
      </c>
      <c r="B6" s="16">
        <v>8077.72</v>
      </c>
      <c r="C6" s="17">
        <v>43047</v>
      </c>
      <c r="D6" s="17">
        <v>43017</v>
      </c>
      <c r="E6" s="17"/>
      <c r="F6" s="17"/>
      <c r="G6" s="1">
        <f t="shared" si="0"/>
        <v>-30</v>
      </c>
      <c r="H6" s="16">
        <f t="shared" si="1"/>
        <v>-242331.6</v>
      </c>
    </row>
    <row r="7" spans="1:8" ht="15">
      <c r="A7" s="28" t="s">
        <v>178</v>
      </c>
      <c r="B7" s="16">
        <v>4.89</v>
      </c>
      <c r="C7" s="17">
        <v>43048</v>
      </c>
      <c r="D7" s="17">
        <v>43018</v>
      </c>
      <c r="E7" s="17"/>
      <c r="F7" s="17"/>
      <c r="G7" s="1">
        <f t="shared" si="0"/>
        <v>-30</v>
      </c>
      <c r="H7" s="16">
        <f t="shared" si="1"/>
        <v>-146.7</v>
      </c>
    </row>
    <row r="8" spans="1:8" ht="15">
      <c r="A8" s="28" t="s">
        <v>179</v>
      </c>
      <c r="B8" s="16">
        <v>966.96</v>
      </c>
      <c r="C8" s="17">
        <v>43049</v>
      </c>
      <c r="D8" s="17">
        <v>43019</v>
      </c>
      <c r="E8" s="17"/>
      <c r="F8" s="17"/>
      <c r="G8" s="1">
        <f t="shared" si="0"/>
        <v>-30</v>
      </c>
      <c r="H8" s="16">
        <f t="shared" si="1"/>
        <v>-29008.800000000003</v>
      </c>
    </row>
    <row r="9" spans="1:8" ht="15">
      <c r="A9" s="28" t="s">
        <v>180</v>
      </c>
      <c r="B9" s="16">
        <v>966.96</v>
      </c>
      <c r="C9" s="17">
        <v>43049</v>
      </c>
      <c r="D9" s="17">
        <v>43019</v>
      </c>
      <c r="E9" s="17"/>
      <c r="F9" s="17"/>
      <c r="G9" s="1">
        <f t="shared" si="0"/>
        <v>-30</v>
      </c>
      <c r="H9" s="16">
        <f t="shared" si="1"/>
        <v>-29008.800000000003</v>
      </c>
    </row>
    <row r="10" spans="1:8" ht="15">
      <c r="A10" s="28" t="s">
        <v>181</v>
      </c>
      <c r="B10" s="16">
        <v>150</v>
      </c>
      <c r="C10" s="17">
        <v>43057</v>
      </c>
      <c r="D10" s="17">
        <v>43027</v>
      </c>
      <c r="E10" s="17"/>
      <c r="F10" s="17"/>
      <c r="G10" s="1">
        <f t="shared" si="0"/>
        <v>-30</v>
      </c>
      <c r="H10" s="16">
        <f t="shared" si="1"/>
        <v>-4500</v>
      </c>
    </row>
    <row r="11" spans="1:8" ht="15">
      <c r="A11" s="28" t="s">
        <v>182</v>
      </c>
      <c r="B11" s="16">
        <v>150</v>
      </c>
      <c r="C11" s="17">
        <v>43058</v>
      </c>
      <c r="D11" s="17">
        <v>43028</v>
      </c>
      <c r="E11" s="17"/>
      <c r="F11" s="17"/>
      <c r="G11" s="1">
        <f t="shared" si="0"/>
        <v>-30</v>
      </c>
      <c r="H11" s="16">
        <f t="shared" si="1"/>
        <v>-4500</v>
      </c>
    </row>
    <row r="12" spans="1:8" ht="15">
      <c r="A12" s="28" t="s">
        <v>183</v>
      </c>
      <c r="B12" s="16">
        <v>30585.34</v>
      </c>
      <c r="C12" s="17">
        <v>43057</v>
      </c>
      <c r="D12" s="17">
        <v>43028</v>
      </c>
      <c r="E12" s="17"/>
      <c r="F12" s="17"/>
      <c r="G12" s="1">
        <f t="shared" si="0"/>
        <v>-29</v>
      </c>
      <c r="H12" s="16">
        <f t="shared" si="1"/>
        <v>-886974.86</v>
      </c>
    </row>
    <row r="13" spans="1:8" ht="15">
      <c r="A13" s="28" t="s">
        <v>184</v>
      </c>
      <c r="B13" s="16">
        <v>10068.08</v>
      </c>
      <c r="C13" s="17">
        <v>43058</v>
      </c>
      <c r="D13" s="17">
        <v>43028</v>
      </c>
      <c r="E13" s="17"/>
      <c r="F13" s="17"/>
      <c r="G13" s="1">
        <f t="shared" si="0"/>
        <v>-30</v>
      </c>
      <c r="H13" s="16">
        <f t="shared" si="1"/>
        <v>-302042.4</v>
      </c>
    </row>
    <row r="14" spans="1:8" ht="15">
      <c r="A14" s="28" t="s">
        <v>185</v>
      </c>
      <c r="B14" s="16">
        <v>21104.86</v>
      </c>
      <c r="C14" s="17">
        <v>43058</v>
      </c>
      <c r="D14" s="17">
        <v>43028</v>
      </c>
      <c r="E14" s="17"/>
      <c r="F14" s="17"/>
      <c r="G14" s="1">
        <f t="shared" si="0"/>
        <v>-30</v>
      </c>
      <c r="H14" s="16">
        <f t="shared" si="1"/>
        <v>-633145.8</v>
      </c>
    </row>
    <row r="15" spans="1:8" ht="15">
      <c r="A15" s="28" t="s">
        <v>186</v>
      </c>
      <c r="B15" s="16">
        <v>222.68</v>
      </c>
      <c r="C15" s="17">
        <v>43068</v>
      </c>
      <c r="D15" s="17">
        <v>43038</v>
      </c>
      <c r="E15" s="17"/>
      <c r="F15" s="17"/>
      <c r="G15" s="1">
        <f t="shared" si="0"/>
        <v>-30</v>
      </c>
      <c r="H15" s="16">
        <f t="shared" si="1"/>
        <v>-6680.400000000001</v>
      </c>
    </row>
    <row r="16" spans="1:8" ht="15">
      <c r="A16" s="28" t="s">
        <v>187</v>
      </c>
      <c r="B16" s="16">
        <v>45.63</v>
      </c>
      <c r="C16" s="17">
        <v>43068</v>
      </c>
      <c r="D16" s="17">
        <v>43038</v>
      </c>
      <c r="E16" s="17"/>
      <c r="F16" s="17"/>
      <c r="G16" s="1">
        <f t="shared" si="0"/>
        <v>-30</v>
      </c>
      <c r="H16" s="16">
        <f t="shared" si="1"/>
        <v>-1368.9</v>
      </c>
    </row>
    <row r="17" spans="1:8" ht="15">
      <c r="A17" s="28" t="s">
        <v>188</v>
      </c>
      <c r="B17" s="16">
        <v>270</v>
      </c>
      <c r="C17" s="17">
        <v>43068</v>
      </c>
      <c r="D17" s="17">
        <v>43038</v>
      </c>
      <c r="E17" s="17"/>
      <c r="F17" s="17"/>
      <c r="G17" s="1">
        <f t="shared" si="0"/>
        <v>-30</v>
      </c>
      <c r="H17" s="16">
        <f t="shared" si="1"/>
        <v>-8100</v>
      </c>
    </row>
    <row r="18" spans="1:8" ht="15">
      <c r="A18" s="28" t="s">
        <v>189</v>
      </c>
      <c r="B18" s="16">
        <v>45.17</v>
      </c>
      <c r="C18" s="17">
        <v>43068</v>
      </c>
      <c r="D18" s="17">
        <v>43038</v>
      </c>
      <c r="E18" s="17"/>
      <c r="F18" s="17"/>
      <c r="G18" s="1">
        <f t="shared" si="0"/>
        <v>-30</v>
      </c>
      <c r="H18" s="16">
        <f t="shared" si="1"/>
        <v>-1355.1000000000001</v>
      </c>
    </row>
    <row r="19" spans="1:8" ht="15">
      <c r="A19" s="28" t="s">
        <v>190</v>
      </c>
      <c r="B19" s="16">
        <v>62.17</v>
      </c>
      <c r="C19" s="17">
        <v>43068</v>
      </c>
      <c r="D19" s="17">
        <v>43038</v>
      </c>
      <c r="E19" s="17"/>
      <c r="F19" s="17"/>
      <c r="G19" s="1">
        <f t="shared" si="0"/>
        <v>-30</v>
      </c>
      <c r="H19" s="16">
        <f t="shared" si="1"/>
        <v>-1865.1000000000001</v>
      </c>
    </row>
    <row r="20" spans="1:8" ht="15">
      <c r="A20" s="28" t="s">
        <v>191</v>
      </c>
      <c r="B20" s="16">
        <v>13.95</v>
      </c>
      <c r="C20" s="17">
        <v>43068</v>
      </c>
      <c r="D20" s="17">
        <v>43038</v>
      </c>
      <c r="E20" s="17"/>
      <c r="F20" s="17"/>
      <c r="G20" s="1">
        <f t="shared" si="0"/>
        <v>-30</v>
      </c>
      <c r="H20" s="16">
        <f t="shared" si="1"/>
        <v>-418.5</v>
      </c>
    </row>
    <row r="21" spans="1:8" ht="15">
      <c r="A21" s="28" t="s">
        <v>192</v>
      </c>
      <c r="B21" s="16">
        <v>200</v>
      </c>
      <c r="C21" s="17">
        <v>43068</v>
      </c>
      <c r="D21" s="17">
        <v>43038</v>
      </c>
      <c r="E21" s="17"/>
      <c r="F21" s="17"/>
      <c r="G21" s="1">
        <f t="shared" si="0"/>
        <v>-30</v>
      </c>
      <c r="H21" s="16">
        <f t="shared" si="1"/>
        <v>-6000</v>
      </c>
    </row>
    <row r="22" spans="1:8" ht="15">
      <c r="A22" s="28" t="s">
        <v>193</v>
      </c>
      <c r="B22" s="16">
        <v>83.61</v>
      </c>
      <c r="C22" s="17">
        <v>43068</v>
      </c>
      <c r="D22" s="17">
        <v>43038</v>
      </c>
      <c r="E22" s="17"/>
      <c r="F22" s="17"/>
      <c r="G22" s="1">
        <f t="shared" si="0"/>
        <v>-30</v>
      </c>
      <c r="H22" s="16">
        <f t="shared" si="1"/>
        <v>-2508.3</v>
      </c>
    </row>
    <row r="23" spans="1:8" ht="15">
      <c r="A23" s="28" t="s">
        <v>194</v>
      </c>
      <c r="B23" s="16">
        <v>206</v>
      </c>
      <c r="C23" s="17">
        <v>43075</v>
      </c>
      <c r="D23" s="17">
        <v>43045</v>
      </c>
      <c r="E23" s="17"/>
      <c r="F23" s="17"/>
      <c r="G23" s="1">
        <f t="shared" si="0"/>
        <v>-30</v>
      </c>
      <c r="H23" s="16">
        <f t="shared" si="1"/>
        <v>-6180</v>
      </c>
    </row>
    <row r="24" spans="1:8" ht="15">
      <c r="A24" s="28" t="s">
        <v>195</v>
      </c>
      <c r="B24" s="16">
        <v>820</v>
      </c>
      <c r="C24" s="17">
        <v>43075</v>
      </c>
      <c r="D24" s="17">
        <v>43045</v>
      </c>
      <c r="E24" s="17"/>
      <c r="F24" s="17"/>
      <c r="G24" s="1">
        <f t="shared" si="0"/>
        <v>-30</v>
      </c>
      <c r="H24" s="16">
        <f t="shared" si="1"/>
        <v>-24600</v>
      </c>
    </row>
    <row r="25" spans="1:8" ht="15">
      <c r="A25" s="28" t="s">
        <v>196</v>
      </c>
      <c r="B25" s="16">
        <v>412</v>
      </c>
      <c r="C25" s="17">
        <v>43075</v>
      </c>
      <c r="D25" s="17">
        <v>43045</v>
      </c>
      <c r="E25" s="17"/>
      <c r="F25" s="17"/>
      <c r="G25" s="1">
        <f t="shared" si="0"/>
        <v>-30</v>
      </c>
      <c r="H25" s="16">
        <f t="shared" si="1"/>
        <v>-12360</v>
      </c>
    </row>
    <row r="26" spans="1:8" ht="15">
      <c r="A26" s="28" t="s">
        <v>197</v>
      </c>
      <c r="B26" s="16">
        <v>3600</v>
      </c>
      <c r="C26" s="17">
        <v>43075</v>
      </c>
      <c r="D26" s="17">
        <v>43045</v>
      </c>
      <c r="E26" s="17"/>
      <c r="F26" s="17"/>
      <c r="G26" s="1">
        <f t="shared" si="0"/>
        <v>-30</v>
      </c>
      <c r="H26" s="16">
        <f t="shared" si="1"/>
        <v>-108000</v>
      </c>
    </row>
    <row r="27" spans="1:8" ht="15">
      <c r="A27" s="28" t="s">
        <v>198</v>
      </c>
      <c r="B27" s="16">
        <v>8077.72</v>
      </c>
      <c r="C27" s="17">
        <v>43078</v>
      </c>
      <c r="D27" s="17">
        <v>43048</v>
      </c>
      <c r="E27" s="17"/>
      <c r="F27" s="17"/>
      <c r="G27" s="1">
        <f t="shared" si="0"/>
        <v>-30</v>
      </c>
      <c r="H27" s="16">
        <f t="shared" si="1"/>
        <v>-242331.6</v>
      </c>
    </row>
    <row r="28" spans="1:8" ht="15">
      <c r="A28" s="28" t="s">
        <v>199</v>
      </c>
      <c r="B28" s="16">
        <v>420</v>
      </c>
      <c r="C28" s="17">
        <v>43091</v>
      </c>
      <c r="D28" s="17">
        <v>43061</v>
      </c>
      <c r="E28" s="17"/>
      <c r="F28" s="17"/>
      <c r="G28" s="1">
        <f t="shared" si="0"/>
        <v>-30</v>
      </c>
      <c r="H28" s="16">
        <f t="shared" si="1"/>
        <v>-12600</v>
      </c>
    </row>
    <row r="29" spans="1:8" ht="15">
      <c r="A29" s="28" t="s">
        <v>200</v>
      </c>
      <c r="B29" s="16">
        <v>339.48</v>
      </c>
      <c r="C29" s="17">
        <v>43092</v>
      </c>
      <c r="D29" s="17">
        <v>43062</v>
      </c>
      <c r="E29" s="17"/>
      <c r="F29" s="17"/>
      <c r="G29" s="1">
        <f t="shared" si="0"/>
        <v>-30</v>
      </c>
      <c r="H29" s="16">
        <f t="shared" si="1"/>
        <v>-10184.400000000001</v>
      </c>
    </row>
    <row r="30" spans="1:8" ht="15">
      <c r="A30" s="28" t="s">
        <v>201</v>
      </c>
      <c r="B30" s="16">
        <v>724.7</v>
      </c>
      <c r="C30" s="17">
        <v>43093</v>
      </c>
      <c r="D30" s="17">
        <v>43063</v>
      </c>
      <c r="E30" s="17"/>
      <c r="F30" s="17"/>
      <c r="G30" s="1">
        <f t="shared" si="0"/>
        <v>-30</v>
      </c>
      <c r="H30" s="16">
        <f t="shared" si="1"/>
        <v>-21741</v>
      </c>
    </row>
    <row r="31" spans="1:8" ht="15">
      <c r="A31" s="28" t="s">
        <v>202</v>
      </c>
      <c r="B31" s="16">
        <v>819.67</v>
      </c>
      <c r="C31" s="17">
        <v>43096</v>
      </c>
      <c r="D31" s="17">
        <v>43066</v>
      </c>
      <c r="E31" s="17"/>
      <c r="F31" s="17"/>
      <c r="G31" s="1">
        <f t="shared" si="0"/>
        <v>-30</v>
      </c>
      <c r="H31" s="16">
        <f t="shared" si="1"/>
        <v>-24590.1</v>
      </c>
    </row>
    <row r="32" spans="1:8" ht="15">
      <c r="A32" s="28" t="s">
        <v>203</v>
      </c>
      <c r="B32" s="16">
        <v>184.72</v>
      </c>
      <c r="C32" s="17">
        <v>43098</v>
      </c>
      <c r="D32" s="17">
        <v>43068</v>
      </c>
      <c r="E32" s="17"/>
      <c r="F32" s="17"/>
      <c r="G32" s="1">
        <f t="shared" si="0"/>
        <v>-30</v>
      </c>
      <c r="H32" s="16">
        <f t="shared" si="1"/>
        <v>-5541.6</v>
      </c>
    </row>
    <row r="33" spans="1:8" ht="15">
      <c r="A33" s="28" t="s">
        <v>204</v>
      </c>
      <c r="B33" s="16">
        <v>8077.72</v>
      </c>
      <c r="C33" s="17">
        <v>43104</v>
      </c>
      <c r="D33" s="17">
        <v>43074</v>
      </c>
      <c r="E33" s="17"/>
      <c r="F33" s="17"/>
      <c r="G33" s="1">
        <f t="shared" si="0"/>
        <v>-30</v>
      </c>
      <c r="H33" s="16">
        <f t="shared" si="1"/>
        <v>-242331.6</v>
      </c>
    </row>
    <row r="34" spans="1:8" ht="15">
      <c r="A34" s="28" t="s">
        <v>205</v>
      </c>
      <c r="B34" s="16">
        <v>840</v>
      </c>
      <c r="C34" s="17">
        <v>43104</v>
      </c>
      <c r="D34" s="17">
        <v>43074</v>
      </c>
      <c r="E34" s="17"/>
      <c r="F34" s="17"/>
      <c r="G34" s="1">
        <f t="shared" si="0"/>
        <v>-30</v>
      </c>
      <c r="H34" s="16">
        <f t="shared" si="1"/>
        <v>-25200</v>
      </c>
    </row>
    <row r="35" spans="1:8" ht="15">
      <c r="A35" s="28" t="s">
        <v>206</v>
      </c>
      <c r="B35" s="16">
        <v>1257.5</v>
      </c>
      <c r="C35" s="17">
        <v>43104</v>
      </c>
      <c r="D35" s="17">
        <v>43074</v>
      </c>
      <c r="E35" s="17"/>
      <c r="F35" s="17"/>
      <c r="G35" s="1">
        <f t="shared" si="0"/>
        <v>-30</v>
      </c>
      <c r="H35" s="16">
        <f t="shared" si="1"/>
        <v>-37725</v>
      </c>
    </row>
    <row r="36" spans="1:8" ht="15">
      <c r="A36" s="28" t="s">
        <v>207</v>
      </c>
      <c r="B36" s="16">
        <v>1059.09</v>
      </c>
      <c r="C36" s="17">
        <v>43104</v>
      </c>
      <c r="D36" s="17">
        <v>43074</v>
      </c>
      <c r="E36" s="17"/>
      <c r="F36" s="17"/>
      <c r="G36" s="1">
        <f t="shared" si="0"/>
        <v>-30</v>
      </c>
      <c r="H36" s="16">
        <f t="shared" si="1"/>
        <v>-31772.699999999997</v>
      </c>
    </row>
    <row r="37" spans="1:8" ht="15">
      <c r="A37" s="28" t="s">
        <v>208</v>
      </c>
      <c r="B37" s="16">
        <v>1340</v>
      </c>
      <c r="C37" s="17">
        <v>43104</v>
      </c>
      <c r="D37" s="17">
        <v>43074</v>
      </c>
      <c r="E37" s="17"/>
      <c r="F37" s="17"/>
      <c r="G37" s="1">
        <f t="shared" si="0"/>
        <v>-30</v>
      </c>
      <c r="H37" s="16">
        <f t="shared" si="1"/>
        <v>-40200</v>
      </c>
    </row>
    <row r="38" spans="1:8" ht="15">
      <c r="A38" s="28" t="s">
        <v>209</v>
      </c>
      <c r="B38" s="16">
        <v>9098.36</v>
      </c>
      <c r="C38" s="17">
        <v>43092</v>
      </c>
      <c r="D38" s="17">
        <v>43076</v>
      </c>
      <c r="E38" s="17"/>
      <c r="F38" s="17"/>
      <c r="G38" s="1">
        <f t="shared" si="0"/>
        <v>-16</v>
      </c>
      <c r="H38" s="16">
        <f t="shared" si="1"/>
        <v>-145573.76</v>
      </c>
    </row>
    <row r="39" spans="1:8" ht="15">
      <c r="A39" s="28" t="s">
        <v>210</v>
      </c>
      <c r="B39" s="16">
        <v>107.64</v>
      </c>
      <c r="C39" s="17">
        <v>43106</v>
      </c>
      <c r="D39" s="17">
        <v>43076</v>
      </c>
      <c r="E39" s="17"/>
      <c r="F39" s="17"/>
      <c r="G39" s="1">
        <f t="shared" si="0"/>
        <v>-30</v>
      </c>
      <c r="H39" s="16">
        <f t="shared" si="1"/>
        <v>-3229.2</v>
      </c>
    </row>
    <row r="40" spans="1:8" ht="15">
      <c r="A40" s="28" t="s">
        <v>211</v>
      </c>
      <c r="B40" s="16">
        <v>2488</v>
      </c>
      <c r="C40" s="17">
        <v>43106</v>
      </c>
      <c r="D40" s="17">
        <v>43076</v>
      </c>
      <c r="E40" s="17"/>
      <c r="F40" s="17"/>
      <c r="G40" s="1">
        <f t="shared" si="0"/>
        <v>-30</v>
      </c>
      <c r="H40" s="16">
        <f t="shared" si="1"/>
        <v>-74640</v>
      </c>
    </row>
    <row r="41" spans="1:8" ht="15">
      <c r="A41" s="28" t="s">
        <v>212</v>
      </c>
      <c r="B41" s="16">
        <v>368.85</v>
      </c>
      <c r="C41" s="17">
        <v>43106</v>
      </c>
      <c r="D41" s="17">
        <v>43076</v>
      </c>
      <c r="E41" s="17"/>
      <c r="F41" s="17"/>
      <c r="G41" s="1">
        <f t="shared" si="0"/>
        <v>-30</v>
      </c>
      <c r="H41" s="16">
        <f t="shared" si="1"/>
        <v>-11065.5</v>
      </c>
    </row>
    <row r="42" spans="1:8" ht="15">
      <c r="A42" s="28" t="s">
        <v>213</v>
      </c>
      <c r="B42" s="16">
        <v>1448.49</v>
      </c>
      <c r="C42" s="17">
        <v>43106</v>
      </c>
      <c r="D42" s="17">
        <v>43076</v>
      </c>
      <c r="E42" s="17"/>
      <c r="F42" s="17"/>
      <c r="G42" s="1">
        <f t="shared" si="0"/>
        <v>-30</v>
      </c>
      <c r="H42" s="16">
        <f t="shared" si="1"/>
        <v>-43454.7</v>
      </c>
    </row>
    <row r="43" spans="1:8" ht="15">
      <c r="A43" s="28" t="s">
        <v>214</v>
      </c>
      <c r="B43" s="16">
        <v>231.32</v>
      </c>
      <c r="C43" s="17">
        <v>43106</v>
      </c>
      <c r="D43" s="17">
        <v>43076</v>
      </c>
      <c r="E43" s="17"/>
      <c r="F43" s="17"/>
      <c r="G43" s="1">
        <f t="shared" si="0"/>
        <v>-30</v>
      </c>
      <c r="H43" s="16">
        <f t="shared" si="1"/>
        <v>-6939.599999999999</v>
      </c>
    </row>
    <row r="44" spans="1:8" ht="15">
      <c r="A44" s="28" t="s">
        <v>215</v>
      </c>
      <c r="B44" s="16">
        <v>300.41</v>
      </c>
      <c r="C44" s="17">
        <v>43111</v>
      </c>
      <c r="D44" s="17">
        <v>43081</v>
      </c>
      <c r="E44" s="17"/>
      <c r="F44" s="17"/>
      <c r="G44" s="1">
        <f t="shared" si="0"/>
        <v>-30</v>
      </c>
      <c r="H44" s="16">
        <f t="shared" si="1"/>
        <v>-9012.300000000001</v>
      </c>
    </row>
    <row r="45" spans="1:8" ht="15">
      <c r="A45" s="28" t="s">
        <v>216</v>
      </c>
      <c r="B45" s="16">
        <v>1340</v>
      </c>
      <c r="C45" s="17">
        <v>43112</v>
      </c>
      <c r="D45" s="17">
        <v>43082</v>
      </c>
      <c r="E45" s="17"/>
      <c r="F45" s="17"/>
      <c r="G45" s="1">
        <f t="shared" si="0"/>
        <v>-30</v>
      </c>
      <c r="H45" s="16">
        <f t="shared" si="1"/>
        <v>-40200</v>
      </c>
    </row>
    <row r="46" spans="1:8" ht="15">
      <c r="A46" s="28" t="s">
        <v>217</v>
      </c>
      <c r="B46" s="16">
        <v>6147.54</v>
      </c>
      <c r="C46" s="17">
        <v>43113</v>
      </c>
      <c r="D46" s="17">
        <v>43083</v>
      </c>
      <c r="E46" s="17"/>
      <c r="F46" s="17"/>
      <c r="G46" s="1">
        <f t="shared" si="0"/>
        <v>-30</v>
      </c>
      <c r="H46" s="16">
        <f t="shared" si="1"/>
        <v>-184426.2</v>
      </c>
    </row>
    <row r="47" spans="1:8" ht="15">
      <c r="A47" s="28" t="s">
        <v>218</v>
      </c>
      <c r="B47" s="16">
        <v>3934.43</v>
      </c>
      <c r="C47" s="17">
        <v>43113</v>
      </c>
      <c r="D47" s="17">
        <v>43083</v>
      </c>
      <c r="E47" s="17"/>
      <c r="F47" s="17"/>
      <c r="G47" s="1">
        <f t="shared" si="0"/>
        <v>-30</v>
      </c>
      <c r="H47" s="16">
        <f t="shared" si="1"/>
        <v>-118032.9</v>
      </c>
    </row>
    <row r="48" spans="1:8" ht="15">
      <c r="A48" s="28" t="s">
        <v>219</v>
      </c>
      <c r="B48" s="16">
        <v>785.46</v>
      </c>
      <c r="C48" s="17">
        <v>43114</v>
      </c>
      <c r="D48" s="17">
        <v>43084</v>
      </c>
      <c r="E48" s="17"/>
      <c r="F48" s="17"/>
      <c r="G48" s="1">
        <f t="shared" si="0"/>
        <v>-30</v>
      </c>
      <c r="H48" s="16">
        <f t="shared" si="1"/>
        <v>-23563.800000000003</v>
      </c>
    </row>
    <row r="49" spans="1:8" ht="15">
      <c r="A49" s="28" t="s">
        <v>220</v>
      </c>
      <c r="B49" s="16">
        <v>327.87</v>
      </c>
      <c r="C49" s="17">
        <v>43117</v>
      </c>
      <c r="D49" s="17">
        <v>43087</v>
      </c>
      <c r="E49" s="17"/>
      <c r="F49" s="17"/>
      <c r="G49" s="1">
        <f t="shared" si="0"/>
        <v>-30</v>
      </c>
      <c r="H49" s="16">
        <f t="shared" si="1"/>
        <v>-9836.1</v>
      </c>
    </row>
    <row r="50" spans="1:8" ht="15">
      <c r="A50" s="28" t="s">
        <v>221</v>
      </c>
      <c r="B50" s="16">
        <v>600.4</v>
      </c>
      <c r="C50" s="17">
        <v>43117</v>
      </c>
      <c r="D50" s="17">
        <v>43087</v>
      </c>
      <c r="E50" s="17"/>
      <c r="F50" s="17"/>
      <c r="G50" s="1">
        <f t="shared" si="0"/>
        <v>-30</v>
      </c>
      <c r="H50" s="16">
        <f t="shared" si="1"/>
        <v>-18012</v>
      </c>
    </row>
    <row r="51" spans="1:8" ht="15">
      <c r="A51" s="28" t="s">
        <v>222</v>
      </c>
      <c r="B51" s="16">
        <v>270</v>
      </c>
      <c r="C51" s="17">
        <v>43118</v>
      </c>
      <c r="D51" s="17">
        <v>43089</v>
      </c>
      <c r="E51" s="17"/>
      <c r="F51" s="17"/>
      <c r="G51" s="1">
        <f t="shared" si="0"/>
        <v>-29</v>
      </c>
      <c r="H51" s="16">
        <f t="shared" si="1"/>
        <v>-7830</v>
      </c>
    </row>
    <row r="52" spans="1:8" ht="15">
      <c r="A52" s="28" t="s">
        <v>223</v>
      </c>
      <c r="B52" s="16">
        <v>224.98</v>
      </c>
      <c r="C52" s="17">
        <v>43118</v>
      </c>
      <c r="D52" s="17">
        <v>43089</v>
      </c>
      <c r="E52" s="17"/>
      <c r="F52" s="17"/>
      <c r="G52" s="1">
        <f t="shared" si="0"/>
        <v>-29</v>
      </c>
      <c r="H52" s="16">
        <f t="shared" si="1"/>
        <v>-6524.42</v>
      </c>
    </row>
    <row r="53" spans="1:8" ht="15">
      <c r="A53" s="28" t="s">
        <v>224</v>
      </c>
      <c r="B53" s="16">
        <v>491.8</v>
      </c>
      <c r="C53" s="17">
        <v>43118</v>
      </c>
      <c r="D53" s="17">
        <v>43089</v>
      </c>
      <c r="E53" s="17"/>
      <c r="F53" s="17"/>
      <c r="G53" s="1">
        <f t="shared" si="0"/>
        <v>-29</v>
      </c>
      <c r="H53" s="16">
        <f t="shared" si="1"/>
        <v>-14262.2</v>
      </c>
    </row>
    <row r="54" spans="1:8" ht="15">
      <c r="A54" s="28" t="s">
        <v>225</v>
      </c>
      <c r="B54" s="16">
        <v>19.67</v>
      </c>
      <c r="C54" s="17">
        <v>43121</v>
      </c>
      <c r="D54" s="17">
        <v>43091</v>
      </c>
      <c r="E54" s="17"/>
      <c r="F54" s="17"/>
      <c r="G54" s="1">
        <f t="shared" si="0"/>
        <v>-30</v>
      </c>
      <c r="H54" s="16">
        <f t="shared" si="1"/>
        <v>-590.1</v>
      </c>
    </row>
    <row r="55" spans="1:8" ht="15">
      <c r="A55" s="28" t="s">
        <v>226</v>
      </c>
      <c r="B55" s="16">
        <v>819.67</v>
      </c>
      <c r="C55" s="17">
        <v>43121</v>
      </c>
      <c r="D55" s="17">
        <v>43091</v>
      </c>
      <c r="E55" s="17"/>
      <c r="F55" s="17"/>
      <c r="G55" s="1">
        <f t="shared" si="0"/>
        <v>-30</v>
      </c>
      <c r="H55" s="16">
        <f t="shared" si="1"/>
        <v>-24590.1</v>
      </c>
    </row>
    <row r="56" spans="1:8" ht="15">
      <c r="A56" s="28" t="s">
        <v>227</v>
      </c>
      <c r="B56" s="16">
        <v>431</v>
      </c>
      <c r="C56" s="17">
        <v>43121</v>
      </c>
      <c r="D56" s="17">
        <v>43091</v>
      </c>
      <c r="E56" s="17"/>
      <c r="F56" s="17"/>
      <c r="G56" s="1">
        <f t="shared" si="0"/>
        <v>-30</v>
      </c>
      <c r="H56" s="16">
        <f t="shared" si="1"/>
        <v>-12930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2018-01-22T10:28:52Z</dcterms:modified>
  <cp:category/>
  <cp:version/>
  <cp:contentType/>
  <cp:contentStatus/>
</cp:coreProperties>
</file>